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D:\筑豊陸協BUPフォルダー\福岡陸上競技協会\ＬＤＴＩn嘉穂\R5\"/>
    </mc:Choice>
  </mc:AlternateContent>
  <xr:revisionPtr revIDLastSave="0" documentId="8_{9B01E209-FF15-4602-AB80-009EF5216381}" xr6:coauthVersionLast="47" xr6:coauthVersionMax="47" xr10:uidLastSave="{00000000-0000-0000-0000-000000000000}"/>
  <bookViews>
    <workbookView xWindow="-120" yWindow="-120" windowWidth="20730" windowHeight="11040" firstSheet="1" activeTab="1" xr2:uid="{00000000-000D-0000-FFFF-FFFF00000000}"/>
  </bookViews>
  <sheets>
    <sheet name="注意事項" sheetId="1" state="hidden" r:id="rId1"/>
    <sheet name="一覧様式" sheetId="2" r:id="rId2"/>
    <sheet name="人数確認表" sheetId="3" state="hidden" r:id="rId3"/>
    <sheet name="Ichiran" sheetId="4" r:id="rId4"/>
    <sheet name="計算シート" sheetId="5" state="hidden" r:id="rId5"/>
    <sheet name="rankingdata" sheetId="6"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一覧様式!$A$1:$R$45</definedName>
    <definedName name="_xlnm.Print_Area" localSheetId="2">人数確認表!$B$1:$O$26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大学女クラス">計算シート!$F$31:$F$33</definedName>
    <definedName name="大学男クラス">計算シート!$F$25:$F$27</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2" l="1"/>
  <c r="W11" i="2" l="1"/>
  <c r="X11" i="2"/>
  <c r="W12" i="2"/>
  <c r="X12" i="2"/>
  <c r="W13" i="2"/>
  <c r="X13" i="2"/>
  <c r="W14" i="2"/>
  <c r="X14" i="2"/>
  <c r="W15" i="2"/>
  <c r="X15" i="2"/>
  <c r="W16" i="2"/>
  <c r="X16" i="2"/>
  <c r="W17" i="2"/>
  <c r="X17" i="2"/>
  <c r="W18" i="2"/>
  <c r="X18" i="2"/>
  <c r="W19" i="2"/>
  <c r="X19" i="2"/>
  <c r="W20" i="2"/>
  <c r="X20" i="2"/>
  <c r="W21" i="2"/>
  <c r="X21" i="2"/>
  <c r="W22" i="2"/>
  <c r="X22" i="2"/>
  <c r="W23" i="2"/>
  <c r="X23" i="2"/>
  <c r="W24" i="2"/>
  <c r="X24" i="2"/>
  <c r="W25" i="2"/>
  <c r="X25" i="2"/>
  <c r="W26" i="2"/>
  <c r="X26" i="2"/>
  <c r="W27" i="2"/>
  <c r="X27" i="2"/>
  <c r="W28" i="2"/>
  <c r="X28" i="2"/>
  <c r="W29" i="2"/>
  <c r="X29" i="2"/>
  <c r="W30" i="2"/>
  <c r="X30" i="2"/>
  <c r="W31" i="2"/>
  <c r="X31" i="2"/>
  <c r="W32" i="2"/>
  <c r="X32" i="2"/>
  <c r="W33" i="2"/>
  <c r="X33" i="2"/>
  <c r="W34" i="2"/>
  <c r="X34" i="2"/>
  <c r="W35" i="2"/>
  <c r="X35" i="2"/>
  <c r="W36" i="2"/>
  <c r="X36" i="2"/>
  <c r="AT2" i="2"/>
  <c r="O3" i="2" l="1"/>
  <c r="O2" i="2"/>
  <c r="O4" i="2" l="1"/>
  <c r="M25" i="3"/>
  <c r="M24" i="3"/>
  <c r="M23" i="3"/>
  <c r="M22" i="3"/>
  <c r="M21" i="3"/>
  <c r="M20" i="3"/>
  <c r="M19" i="3"/>
  <c r="M18" i="3"/>
  <c r="M17" i="3"/>
  <c r="M16" i="3"/>
  <c r="M15" i="3"/>
  <c r="M14" i="3"/>
  <c r="M13" i="3"/>
  <c r="M12" i="3"/>
  <c r="M11" i="3"/>
  <c r="M10" i="3"/>
  <c r="M9" i="3"/>
  <c r="M8" i="3"/>
  <c r="M7" i="3"/>
  <c r="F8" i="3"/>
  <c r="F9" i="3"/>
  <c r="F10" i="3"/>
  <c r="F11" i="3"/>
  <c r="F12" i="3"/>
  <c r="F13" i="3"/>
  <c r="F14" i="3"/>
  <c r="F15" i="3"/>
  <c r="F16" i="3"/>
  <c r="F17" i="3"/>
  <c r="F18" i="3"/>
  <c r="F19" i="3"/>
  <c r="F20" i="3"/>
  <c r="F21" i="3"/>
  <c r="F22" i="3"/>
  <c r="F23" i="3"/>
  <c r="F24" i="3"/>
  <c r="F25" i="3"/>
  <c r="F7" i="3"/>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J69" i="6"/>
  <c r="I69" i="6"/>
  <c r="H69" i="6"/>
  <c r="G69" i="6"/>
  <c r="F69" i="6"/>
  <c r="E69" i="6"/>
  <c r="D69" i="6"/>
  <c r="C69" i="6"/>
  <c r="M68" i="6"/>
  <c r="L68" i="6"/>
  <c r="J68" i="6"/>
  <c r="I68" i="6"/>
  <c r="H68" i="6"/>
  <c r="G68" i="6"/>
  <c r="F68" i="6"/>
  <c r="E68" i="6"/>
  <c r="D68" i="6"/>
  <c r="C68" i="6"/>
  <c r="M67" i="6"/>
  <c r="L67" i="6"/>
  <c r="J67" i="6"/>
  <c r="I67" i="6"/>
  <c r="H67" i="6"/>
  <c r="G67" i="6"/>
  <c r="F67" i="6"/>
  <c r="E67" i="6"/>
  <c r="D67" i="6"/>
  <c r="C67" i="6"/>
  <c r="M66" i="6"/>
  <c r="L66" i="6"/>
  <c r="J66" i="6"/>
  <c r="I66" i="6"/>
  <c r="H66" i="6"/>
  <c r="G66" i="6"/>
  <c r="F66" i="6"/>
  <c r="E66" i="6"/>
  <c r="D66" i="6"/>
  <c r="C66" i="6"/>
  <c r="M65" i="6"/>
  <c r="L65" i="6"/>
  <c r="J65" i="6"/>
  <c r="I65" i="6"/>
  <c r="H65" i="6"/>
  <c r="G65" i="6"/>
  <c r="F65" i="6"/>
  <c r="E65" i="6"/>
  <c r="D65" i="6"/>
  <c r="C65" i="6"/>
  <c r="M64" i="6"/>
  <c r="L64" i="6"/>
  <c r="J64" i="6"/>
  <c r="I64" i="6"/>
  <c r="H64" i="6"/>
  <c r="G64" i="6"/>
  <c r="F64" i="6"/>
  <c r="E64" i="6"/>
  <c r="D64" i="6"/>
  <c r="C64" i="6"/>
  <c r="M63" i="6"/>
  <c r="L63" i="6"/>
  <c r="J63" i="6"/>
  <c r="I63" i="6"/>
  <c r="H63" i="6"/>
  <c r="G63" i="6"/>
  <c r="F63" i="6"/>
  <c r="E63" i="6"/>
  <c r="D63" i="6"/>
  <c r="C63" i="6"/>
  <c r="M62" i="6"/>
  <c r="L62" i="6"/>
  <c r="K62" i="6"/>
  <c r="J62" i="6"/>
  <c r="I62" i="6"/>
  <c r="H62" i="6"/>
  <c r="G62" i="6"/>
  <c r="F62" i="6"/>
  <c r="E62" i="6"/>
  <c r="D62" i="6"/>
  <c r="C62" i="6"/>
  <c r="M61" i="6"/>
  <c r="L61" i="6"/>
  <c r="J61" i="6"/>
  <c r="I61" i="6"/>
  <c r="H61" i="6"/>
  <c r="G61" i="6"/>
  <c r="F61" i="6"/>
  <c r="E61" i="6"/>
  <c r="D61" i="6"/>
  <c r="C61" i="6"/>
  <c r="M60" i="6"/>
  <c r="L60" i="6"/>
  <c r="J60" i="6"/>
  <c r="I60" i="6"/>
  <c r="H60" i="6"/>
  <c r="G60" i="6"/>
  <c r="F60" i="6"/>
  <c r="E60" i="6"/>
  <c r="D60" i="6"/>
  <c r="C60" i="6"/>
  <c r="M59" i="6"/>
  <c r="L59" i="6"/>
  <c r="J59" i="6"/>
  <c r="I59" i="6"/>
  <c r="H59" i="6"/>
  <c r="G59" i="6"/>
  <c r="F59" i="6"/>
  <c r="E59" i="6"/>
  <c r="D59" i="6"/>
  <c r="C59" i="6"/>
  <c r="M58" i="6"/>
  <c r="L58" i="6"/>
  <c r="J58" i="6"/>
  <c r="I58" i="6"/>
  <c r="H58" i="6"/>
  <c r="G58" i="6"/>
  <c r="F58" i="6"/>
  <c r="E58" i="6"/>
  <c r="D58" i="6"/>
  <c r="C58" i="6"/>
  <c r="M57" i="6"/>
  <c r="L57" i="6"/>
  <c r="J57" i="6"/>
  <c r="I57" i="6"/>
  <c r="H57" i="6"/>
  <c r="G57" i="6"/>
  <c r="F57" i="6"/>
  <c r="E57" i="6"/>
  <c r="D57" i="6"/>
  <c r="C57" i="6"/>
  <c r="M56" i="6"/>
  <c r="L56" i="6"/>
  <c r="J56" i="6"/>
  <c r="I56" i="6"/>
  <c r="H56" i="6"/>
  <c r="G56" i="6"/>
  <c r="F56" i="6"/>
  <c r="E56" i="6"/>
  <c r="D56" i="6"/>
  <c r="C56" i="6"/>
  <c r="M55" i="6"/>
  <c r="L55" i="6"/>
  <c r="J55" i="6"/>
  <c r="I55" i="6"/>
  <c r="H55" i="6"/>
  <c r="G55" i="6"/>
  <c r="F55" i="6"/>
  <c r="E55" i="6"/>
  <c r="D55" i="6"/>
  <c r="C55" i="6"/>
  <c r="M54" i="6"/>
  <c r="L54" i="6"/>
  <c r="J54" i="6"/>
  <c r="I54" i="6"/>
  <c r="H54" i="6"/>
  <c r="G54" i="6"/>
  <c r="F54" i="6"/>
  <c r="E54" i="6"/>
  <c r="D54" i="6"/>
  <c r="C54" i="6"/>
  <c r="M53" i="6"/>
  <c r="L53" i="6"/>
  <c r="J53" i="6"/>
  <c r="I53" i="6"/>
  <c r="H53" i="6"/>
  <c r="G53" i="6"/>
  <c r="F53" i="6"/>
  <c r="E53" i="6"/>
  <c r="D53" i="6"/>
  <c r="C53" i="6"/>
  <c r="M52" i="6"/>
  <c r="L52" i="6"/>
  <c r="K52" i="6"/>
  <c r="J52" i="6"/>
  <c r="I52" i="6"/>
  <c r="H52" i="6"/>
  <c r="G52" i="6"/>
  <c r="F52" i="6"/>
  <c r="E52" i="6"/>
  <c r="D52" i="6"/>
  <c r="C52" i="6"/>
  <c r="M51" i="6"/>
  <c r="L51" i="6"/>
  <c r="K51" i="6"/>
  <c r="J51" i="6"/>
  <c r="I51" i="6"/>
  <c r="H51" i="6"/>
  <c r="G51" i="6"/>
  <c r="F51" i="6"/>
  <c r="E51" i="6"/>
  <c r="D51" i="6"/>
  <c r="C51" i="6"/>
  <c r="M50" i="6"/>
  <c r="L50" i="6"/>
  <c r="K50" i="6"/>
  <c r="J50" i="6"/>
  <c r="I50" i="6"/>
  <c r="H50" i="6"/>
  <c r="G50" i="6"/>
  <c r="F50" i="6"/>
  <c r="E50" i="6"/>
  <c r="D50" i="6"/>
  <c r="C50" i="6"/>
  <c r="M49" i="6"/>
  <c r="L49" i="6"/>
  <c r="K49" i="6"/>
  <c r="J49" i="6"/>
  <c r="I49" i="6"/>
  <c r="H49" i="6"/>
  <c r="G49" i="6"/>
  <c r="F49" i="6"/>
  <c r="E49" i="6"/>
  <c r="D49" i="6"/>
  <c r="C49" i="6"/>
  <c r="M48" i="6"/>
  <c r="L48" i="6"/>
  <c r="K48" i="6"/>
  <c r="J48" i="6"/>
  <c r="I48" i="6"/>
  <c r="H48" i="6"/>
  <c r="G48" i="6"/>
  <c r="F48" i="6"/>
  <c r="E48" i="6"/>
  <c r="D48" i="6"/>
  <c r="C48" i="6"/>
  <c r="M47" i="6"/>
  <c r="L47" i="6"/>
  <c r="K47" i="6"/>
  <c r="J47" i="6"/>
  <c r="I47" i="6"/>
  <c r="H47" i="6"/>
  <c r="G47" i="6"/>
  <c r="F47" i="6"/>
  <c r="E47" i="6"/>
  <c r="D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6" i="6"/>
  <c r="L16" i="6"/>
  <c r="K16" i="6"/>
  <c r="J16" i="6"/>
  <c r="I16" i="6"/>
  <c r="H16" i="6"/>
  <c r="G16" i="6"/>
  <c r="F16" i="6"/>
  <c r="E16" i="6"/>
  <c r="D16" i="6"/>
  <c r="C16" i="6"/>
  <c r="M15" i="6"/>
  <c r="L15" i="6"/>
  <c r="K15" i="6"/>
  <c r="J15" i="6"/>
  <c r="I15" i="6"/>
  <c r="H15" i="6"/>
  <c r="G15" i="6"/>
  <c r="F15" i="6"/>
  <c r="E15" i="6"/>
  <c r="D15" i="6"/>
  <c r="C15" i="6"/>
  <c r="M14" i="6"/>
  <c r="L14" i="6"/>
  <c r="K14" i="6"/>
  <c r="J14" i="6"/>
  <c r="I14" i="6"/>
  <c r="H14" i="6"/>
  <c r="G14" i="6"/>
  <c r="F14" i="6"/>
  <c r="E14" i="6"/>
  <c r="D14" i="6"/>
  <c r="C14" i="6"/>
  <c r="M13" i="6"/>
  <c r="L13" i="6"/>
  <c r="K13" i="6"/>
  <c r="J13" i="6"/>
  <c r="I13" i="6"/>
  <c r="H13" i="6"/>
  <c r="G13" i="6"/>
  <c r="F13" i="6"/>
  <c r="E13" i="6"/>
  <c r="D13" i="6"/>
  <c r="C13" i="6"/>
  <c r="M12" i="6"/>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M4" i="6"/>
  <c r="L4" i="6"/>
  <c r="K4" i="6"/>
  <c r="J4" i="6"/>
  <c r="I4" i="6"/>
  <c r="H4" i="6"/>
  <c r="G4" i="6"/>
  <c r="F4" i="6"/>
  <c r="E4" i="6"/>
  <c r="D4" i="6"/>
  <c r="C4" i="6"/>
  <c r="M3" i="6"/>
  <c r="L3" i="6"/>
  <c r="K3" i="6"/>
  <c r="J3" i="6"/>
  <c r="I3" i="6"/>
  <c r="H3" i="6"/>
  <c r="G3" i="6"/>
  <c r="F3" i="6"/>
  <c r="E3" i="6"/>
  <c r="D3" i="6"/>
  <c r="C3" i="6"/>
  <c r="M2" i="6"/>
  <c r="L2" i="6"/>
  <c r="K2" i="6"/>
  <c r="J2" i="6"/>
  <c r="I2" i="6"/>
  <c r="H2" i="6"/>
  <c r="G2" i="6"/>
  <c r="F2" i="6"/>
  <c r="E2" i="6"/>
  <c r="D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J24" i="4"/>
  <c r="I24" i="4"/>
  <c r="H24" i="4"/>
  <c r="G24" i="4"/>
  <c r="F24" i="4"/>
  <c r="E24" i="4"/>
  <c r="D24" i="4"/>
  <c r="C24" i="4"/>
  <c r="B24" i="4"/>
  <c r="A24" i="4"/>
  <c r="O23" i="4"/>
  <c r="N23" i="4"/>
  <c r="J23" i="4"/>
  <c r="I23" i="4"/>
  <c r="H23" i="4"/>
  <c r="G23" i="4"/>
  <c r="F23" i="4"/>
  <c r="E23" i="4"/>
  <c r="D23" i="4"/>
  <c r="C23" i="4"/>
  <c r="B23" i="4"/>
  <c r="A23" i="4"/>
  <c r="O22" i="4"/>
  <c r="N22" i="4"/>
  <c r="J22" i="4"/>
  <c r="I22" i="4"/>
  <c r="H22" i="4"/>
  <c r="G22" i="4"/>
  <c r="F22" i="4"/>
  <c r="E22" i="4"/>
  <c r="D22" i="4"/>
  <c r="C22" i="4"/>
  <c r="B22" i="4"/>
  <c r="A22" i="4"/>
  <c r="O21" i="4"/>
  <c r="N21" i="4"/>
  <c r="J21" i="4"/>
  <c r="I21" i="4"/>
  <c r="H21" i="4"/>
  <c r="G21" i="4"/>
  <c r="F21" i="4"/>
  <c r="E21" i="4"/>
  <c r="D21" i="4"/>
  <c r="C21" i="4"/>
  <c r="B21" i="4"/>
  <c r="A21" i="4"/>
  <c r="O20" i="4"/>
  <c r="N20" i="4"/>
  <c r="J20" i="4"/>
  <c r="I20" i="4"/>
  <c r="H20" i="4"/>
  <c r="G20" i="4"/>
  <c r="F20" i="4"/>
  <c r="E20" i="4"/>
  <c r="D20" i="4"/>
  <c r="C20" i="4"/>
  <c r="B20" i="4"/>
  <c r="A20" i="4"/>
  <c r="O19" i="4"/>
  <c r="N19" i="4"/>
  <c r="J19" i="4"/>
  <c r="I19" i="4"/>
  <c r="H19" i="4"/>
  <c r="G19" i="4"/>
  <c r="F19" i="4"/>
  <c r="E19" i="4"/>
  <c r="D19" i="4"/>
  <c r="C19" i="4"/>
  <c r="B19" i="4"/>
  <c r="A19" i="4"/>
  <c r="O18" i="4"/>
  <c r="N18" i="4"/>
  <c r="J18" i="4"/>
  <c r="I18" i="4"/>
  <c r="H18" i="4"/>
  <c r="G18" i="4"/>
  <c r="F18" i="4"/>
  <c r="E18" i="4"/>
  <c r="D18" i="4"/>
  <c r="C18" i="4"/>
  <c r="B18" i="4"/>
  <c r="A18" i="4"/>
  <c r="O17" i="4"/>
  <c r="N17" i="4"/>
  <c r="K17" i="4"/>
  <c r="J17" i="4"/>
  <c r="I17" i="4"/>
  <c r="H17" i="4"/>
  <c r="G17" i="4"/>
  <c r="F17" i="4"/>
  <c r="E17" i="4"/>
  <c r="D17" i="4"/>
  <c r="C17" i="4"/>
  <c r="B17" i="4"/>
  <c r="A17" i="4"/>
  <c r="O16" i="4"/>
  <c r="N16" i="4"/>
  <c r="J16" i="4"/>
  <c r="I16" i="4"/>
  <c r="H16" i="4"/>
  <c r="G16" i="4"/>
  <c r="F16" i="4"/>
  <c r="E16" i="4"/>
  <c r="D16" i="4"/>
  <c r="C16" i="4"/>
  <c r="B16" i="4"/>
  <c r="A16" i="4"/>
  <c r="O15" i="4"/>
  <c r="N15" i="4"/>
  <c r="J15" i="4"/>
  <c r="I15" i="4"/>
  <c r="H15" i="4"/>
  <c r="G15" i="4"/>
  <c r="F15" i="4"/>
  <c r="E15" i="4"/>
  <c r="D15" i="4"/>
  <c r="C15" i="4"/>
  <c r="B15" i="4"/>
  <c r="A15" i="4"/>
  <c r="O14" i="4"/>
  <c r="N14" i="4"/>
  <c r="J14" i="4"/>
  <c r="I14" i="4"/>
  <c r="H14" i="4"/>
  <c r="G14" i="4"/>
  <c r="F14" i="4"/>
  <c r="E14" i="4"/>
  <c r="D14" i="4"/>
  <c r="C14" i="4"/>
  <c r="B14" i="4"/>
  <c r="A14" i="4"/>
  <c r="O13" i="4"/>
  <c r="N13" i="4"/>
  <c r="J13" i="4"/>
  <c r="I13" i="4"/>
  <c r="H13" i="4"/>
  <c r="G13" i="4"/>
  <c r="F13" i="4"/>
  <c r="E13" i="4"/>
  <c r="D13" i="4"/>
  <c r="C13" i="4"/>
  <c r="B13" i="4"/>
  <c r="A13" i="4"/>
  <c r="O12" i="4"/>
  <c r="N12" i="4"/>
  <c r="J12" i="4"/>
  <c r="I12" i="4"/>
  <c r="H12" i="4"/>
  <c r="G12" i="4"/>
  <c r="F12" i="4"/>
  <c r="E12" i="4"/>
  <c r="D12" i="4"/>
  <c r="C12" i="4"/>
  <c r="B12" i="4"/>
  <c r="A12" i="4"/>
  <c r="O11" i="4"/>
  <c r="N11" i="4"/>
  <c r="J11" i="4"/>
  <c r="I11" i="4"/>
  <c r="H11" i="4"/>
  <c r="G11" i="4"/>
  <c r="F11" i="4"/>
  <c r="E11" i="4"/>
  <c r="D11" i="4"/>
  <c r="C11" i="4"/>
  <c r="B11" i="4"/>
  <c r="A11" i="4"/>
  <c r="O10" i="4"/>
  <c r="N10" i="4"/>
  <c r="J10" i="4"/>
  <c r="I10" i="4"/>
  <c r="H10" i="4"/>
  <c r="G10" i="4"/>
  <c r="F10" i="4"/>
  <c r="E10" i="4"/>
  <c r="D10" i="4"/>
  <c r="C10" i="4"/>
  <c r="B10" i="4"/>
  <c r="A10" i="4"/>
  <c r="O9" i="4"/>
  <c r="N9" i="4"/>
  <c r="J9" i="4"/>
  <c r="I9" i="4"/>
  <c r="H9" i="4"/>
  <c r="G9" i="4"/>
  <c r="F9" i="4"/>
  <c r="E9" i="4"/>
  <c r="D9" i="4"/>
  <c r="C9" i="4"/>
  <c r="B9" i="4"/>
  <c r="A9" i="4"/>
  <c r="O8" i="4"/>
  <c r="N8" i="4"/>
  <c r="J8" i="4"/>
  <c r="I8" i="4"/>
  <c r="H8" i="4"/>
  <c r="G8" i="4"/>
  <c r="F8" i="4"/>
  <c r="E8" i="4"/>
  <c r="D8" i="4"/>
  <c r="C8" i="4"/>
  <c r="B8" i="4"/>
  <c r="A8" i="4"/>
  <c r="O7" i="4"/>
  <c r="N7" i="4"/>
  <c r="K7" i="4"/>
  <c r="J7" i="4"/>
  <c r="I7" i="4"/>
  <c r="H7" i="4"/>
  <c r="G7" i="4"/>
  <c r="F7" i="4"/>
  <c r="E7" i="4"/>
  <c r="D7" i="4"/>
  <c r="C7" i="4"/>
  <c r="B7" i="4"/>
  <c r="A7" i="4"/>
  <c r="O6" i="4"/>
  <c r="N6" i="4"/>
  <c r="K6" i="4"/>
  <c r="J6" i="4"/>
  <c r="I6" i="4"/>
  <c r="H6" i="4"/>
  <c r="G6" i="4"/>
  <c r="F6" i="4"/>
  <c r="E6" i="4"/>
  <c r="D6" i="4"/>
  <c r="C6" i="4"/>
  <c r="B6" i="4"/>
  <c r="A6" i="4"/>
  <c r="O5" i="4"/>
  <c r="N5" i="4"/>
  <c r="K5" i="4"/>
  <c r="J5" i="4"/>
  <c r="I5" i="4"/>
  <c r="H5" i="4"/>
  <c r="G5" i="4"/>
  <c r="F5" i="4"/>
  <c r="E5" i="4"/>
  <c r="D5" i="4"/>
  <c r="C5" i="4"/>
  <c r="B5" i="4"/>
  <c r="A5" i="4"/>
  <c r="O4" i="4"/>
  <c r="N4" i="4"/>
  <c r="K4" i="4"/>
  <c r="J4" i="4"/>
  <c r="I4" i="4"/>
  <c r="H4" i="4"/>
  <c r="G4" i="4"/>
  <c r="F4" i="4"/>
  <c r="E4" i="4"/>
  <c r="D4" i="4"/>
  <c r="C4" i="4"/>
  <c r="B4" i="4"/>
  <c r="A4" i="4"/>
  <c r="O3" i="4"/>
  <c r="N3" i="4"/>
  <c r="K3" i="4"/>
  <c r="J3" i="4"/>
  <c r="I3" i="4"/>
  <c r="H3" i="4"/>
  <c r="G3" i="4"/>
  <c r="F3" i="4"/>
  <c r="E3" i="4"/>
  <c r="D3" i="4"/>
  <c r="C3" i="4"/>
  <c r="B3" i="4"/>
  <c r="A3" i="4"/>
  <c r="O2" i="4"/>
  <c r="N2" i="4"/>
  <c r="K2" i="4"/>
  <c r="J2" i="4"/>
  <c r="I2" i="4"/>
  <c r="H2" i="4"/>
  <c r="G2" i="4"/>
  <c r="F2" i="4"/>
  <c r="E2" i="4"/>
  <c r="D2" i="4"/>
  <c r="C2" i="4"/>
  <c r="B2" i="4"/>
  <c r="F3" i="3"/>
  <c r="B3" i="3"/>
  <c r="B1" i="3"/>
  <c r="S97" i="2"/>
  <c r="S96" i="2"/>
  <c r="S95" i="2"/>
  <c r="AA94" i="2"/>
  <c r="N25" i="3" s="1"/>
  <c r="Z94" i="2"/>
  <c r="N24" i="3" s="1"/>
  <c r="S94" i="2"/>
  <c r="AA93" i="2"/>
  <c r="G25" i="3" s="1"/>
  <c r="Z93" i="2"/>
  <c r="Z95" i="2" s="1"/>
  <c r="S93" i="2"/>
  <c r="P93" i="2"/>
  <c r="M93" i="2"/>
  <c r="J93" i="2"/>
  <c r="U92" i="2"/>
  <c r="S92" i="2"/>
  <c r="P92" i="2"/>
  <c r="M92" i="2"/>
  <c r="J92" i="2"/>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AK35" i="2"/>
  <c r="AH35" i="2"/>
  <c r="AG35" i="2"/>
  <c r="AE35" i="2"/>
  <c r="AD35" i="2"/>
  <c r="AB35" i="2"/>
  <c r="AA35" i="2"/>
  <c r="Y35" i="2"/>
  <c r="AK34" i="2"/>
  <c r="AH34" i="2"/>
  <c r="AG34" i="2"/>
  <c r="AE34" i="2"/>
  <c r="AD34" i="2"/>
  <c r="AB34" i="2"/>
  <c r="AA34" i="2"/>
  <c r="Y34" i="2"/>
  <c r="AK33" i="2"/>
  <c r="AH33" i="2"/>
  <c r="AG33" i="2"/>
  <c r="AE33" i="2"/>
  <c r="AD33" i="2"/>
  <c r="AB33" i="2"/>
  <c r="AA33" i="2"/>
  <c r="Y33" i="2"/>
  <c r="AK32" i="2"/>
  <c r="AH32" i="2"/>
  <c r="AG32" i="2"/>
  <c r="AE32" i="2"/>
  <c r="AD32" i="2"/>
  <c r="AB32" i="2"/>
  <c r="AA32" i="2"/>
  <c r="Y32" i="2"/>
  <c r="AK31" i="2"/>
  <c r="AH31" i="2"/>
  <c r="AG31" i="2"/>
  <c r="AE31" i="2"/>
  <c r="AD31" i="2"/>
  <c r="AB31" i="2"/>
  <c r="AA31" i="2"/>
  <c r="Y31" i="2"/>
  <c r="AK30" i="2"/>
  <c r="AH30" i="2"/>
  <c r="AG30" i="2"/>
  <c r="AE30" i="2"/>
  <c r="AD30" i="2"/>
  <c r="AB30" i="2"/>
  <c r="AA30" i="2"/>
  <c r="Y30" i="2"/>
  <c r="AK29" i="2"/>
  <c r="AH29" i="2"/>
  <c r="AG29" i="2"/>
  <c r="AE29" i="2"/>
  <c r="AD29" i="2"/>
  <c r="AB29" i="2"/>
  <c r="AA29" i="2"/>
  <c r="Y29" i="2"/>
  <c r="AK28" i="2"/>
  <c r="AH28" i="2"/>
  <c r="AG28" i="2"/>
  <c r="AE28" i="2"/>
  <c r="AD28" i="2"/>
  <c r="AB28" i="2"/>
  <c r="AA28" i="2"/>
  <c r="Y28" i="2"/>
  <c r="AK27" i="2"/>
  <c r="AH27" i="2"/>
  <c r="AG27" i="2"/>
  <c r="AE27" i="2"/>
  <c r="AD27" i="2"/>
  <c r="AB27" i="2"/>
  <c r="AA27" i="2"/>
  <c r="Y27" i="2"/>
  <c r="AK26" i="2"/>
  <c r="AH26" i="2"/>
  <c r="AG26" i="2"/>
  <c r="AE26" i="2"/>
  <c r="AD26" i="2"/>
  <c r="AB26" i="2"/>
  <c r="AA26" i="2"/>
  <c r="Y26" i="2"/>
  <c r="AK25" i="2"/>
  <c r="AH25" i="2"/>
  <c r="AG25" i="2"/>
  <c r="AE25" i="2"/>
  <c r="AD25" i="2"/>
  <c r="AB25" i="2"/>
  <c r="AA25" i="2"/>
  <c r="Y25" i="2"/>
  <c r="AK24" i="2"/>
  <c r="AH24" i="2"/>
  <c r="AG24" i="2"/>
  <c r="AE24" i="2"/>
  <c r="AD24" i="2"/>
  <c r="AB24" i="2"/>
  <c r="AA24" i="2"/>
  <c r="Y24" i="2"/>
  <c r="AK23" i="2"/>
  <c r="AH23" i="2"/>
  <c r="AG23" i="2"/>
  <c r="AE23" i="2"/>
  <c r="AD23" i="2"/>
  <c r="AB23" i="2"/>
  <c r="AA23" i="2"/>
  <c r="Y23" i="2"/>
  <c r="AK22" i="2"/>
  <c r="AH22" i="2"/>
  <c r="AG22" i="2"/>
  <c r="AE22" i="2"/>
  <c r="AD22" i="2"/>
  <c r="AB22" i="2"/>
  <c r="AA22" i="2"/>
  <c r="Y22" i="2"/>
  <c r="AK21" i="2"/>
  <c r="AH21" i="2"/>
  <c r="AG21" i="2"/>
  <c r="AE21" i="2"/>
  <c r="AD21" i="2"/>
  <c r="AB21" i="2"/>
  <c r="AA21" i="2"/>
  <c r="Y21" i="2"/>
  <c r="AK20" i="2"/>
  <c r="AH20" i="2"/>
  <c r="AG20" i="2"/>
  <c r="AE20" i="2"/>
  <c r="AD20" i="2"/>
  <c r="AB20" i="2"/>
  <c r="AA20" i="2"/>
  <c r="Y20" i="2"/>
  <c r="AK19" i="2"/>
  <c r="AH19" i="2"/>
  <c r="AG19" i="2"/>
  <c r="AE19" i="2"/>
  <c r="AD19" i="2"/>
  <c r="AB19" i="2"/>
  <c r="AA19" i="2"/>
  <c r="Y19" i="2"/>
  <c r="AK18" i="2"/>
  <c r="AH18" i="2"/>
  <c r="AG18" i="2"/>
  <c r="AE18" i="2"/>
  <c r="AD18" i="2"/>
  <c r="AB18" i="2"/>
  <c r="AA18" i="2"/>
  <c r="Y18" i="2"/>
  <c r="AK17" i="2"/>
  <c r="AH17" i="2"/>
  <c r="AG17" i="2"/>
  <c r="AE17" i="2"/>
  <c r="AD17" i="2"/>
  <c r="AB17" i="2"/>
  <c r="AA17" i="2"/>
  <c r="Y17" i="2"/>
  <c r="AK16" i="2"/>
  <c r="AH16" i="2"/>
  <c r="AG16" i="2"/>
  <c r="AE16" i="2"/>
  <c r="AD16" i="2"/>
  <c r="AB16" i="2"/>
  <c r="AA16" i="2"/>
  <c r="Y16" i="2"/>
  <c r="AK15" i="2"/>
  <c r="AH15" i="2"/>
  <c r="AG15" i="2"/>
  <c r="AE15" i="2"/>
  <c r="AD15" i="2"/>
  <c r="AB15" i="2"/>
  <c r="AA15" i="2"/>
  <c r="Y15" i="2"/>
  <c r="AK14" i="2"/>
  <c r="AH14" i="2"/>
  <c r="AG14" i="2"/>
  <c r="AE14" i="2"/>
  <c r="AD14" i="2"/>
  <c r="AB14" i="2"/>
  <c r="AA14" i="2"/>
  <c r="Y14" i="2"/>
  <c r="AK13" i="2"/>
  <c r="AH13" i="2"/>
  <c r="AG13" i="2"/>
  <c r="AE13" i="2"/>
  <c r="AD13" i="2"/>
  <c r="AB13" i="2"/>
  <c r="AA13" i="2"/>
  <c r="Y13" i="2"/>
  <c r="AK12" i="2"/>
  <c r="AH12" i="2"/>
  <c r="AG12" i="2"/>
  <c r="AE12" i="2"/>
  <c r="AD12" i="2"/>
  <c r="AB12" i="2"/>
  <c r="AA12" i="2"/>
  <c r="Y12" i="2"/>
  <c r="AK11" i="2"/>
  <c r="AH11" i="2"/>
  <c r="AG11" i="2"/>
  <c r="AG10" i="2" s="1"/>
  <c r="AE11" i="2"/>
  <c r="AE10" i="2" s="1"/>
  <c r="AD11" i="2"/>
  <c r="AB11" i="2"/>
  <c r="AA11" i="2"/>
  <c r="AA10" i="2" s="1"/>
  <c r="Y11" i="2"/>
  <c r="X10" i="2"/>
  <c r="AF10" i="2"/>
  <c r="AC10" i="2"/>
  <c r="Z10" i="2"/>
  <c r="W10" i="2"/>
  <c r="R5" i="2"/>
  <c r="N3" i="2"/>
  <c r="AF2" i="2" s="1"/>
  <c r="AR2" i="2"/>
  <c r="AQ2" i="2"/>
  <c r="AP2" i="2"/>
  <c r="AO2" i="2"/>
  <c r="AN2" i="2"/>
  <c r="AM2" i="2"/>
  <c r="AL2" i="2"/>
  <c r="AK2" i="2"/>
  <c r="AD2" i="2"/>
  <c r="AC2" i="2"/>
  <c r="AB2" i="2"/>
  <c r="Z2" i="2"/>
  <c r="Y2" i="2"/>
  <c r="X2" i="2"/>
  <c r="N2" i="2"/>
  <c r="AE2" i="2" s="1"/>
  <c r="H3" i="2"/>
  <c r="W115" i="2" l="1"/>
  <c r="S99" i="2"/>
  <c r="I6" i="3"/>
  <c r="B6" i="3"/>
  <c r="AD10" i="2"/>
  <c r="P3" i="2" s="1"/>
  <c r="AH2" i="2" s="1"/>
  <c r="AB10" i="2"/>
  <c r="Q2" i="2" s="1"/>
  <c r="AI2" i="2" s="1"/>
  <c r="AH10" i="2"/>
  <c r="Q3" i="2" s="1"/>
  <c r="AJ2" i="2" s="1"/>
  <c r="B7" i="3"/>
  <c r="I10" i="3"/>
  <c r="I14" i="3"/>
  <c r="I18" i="3"/>
  <c r="I22" i="3"/>
  <c r="I7" i="3"/>
  <c r="B11" i="3"/>
  <c r="B15" i="3"/>
  <c r="B19" i="3"/>
  <c r="B23" i="3"/>
  <c r="I11" i="3"/>
  <c r="I15" i="3"/>
  <c r="I19" i="3"/>
  <c r="I23" i="3"/>
  <c r="B8" i="3"/>
  <c r="B12" i="3"/>
  <c r="B16" i="3"/>
  <c r="B20" i="3"/>
  <c r="B24" i="3"/>
  <c r="I8" i="3"/>
  <c r="I12" i="3"/>
  <c r="I16" i="3"/>
  <c r="I20" i="3"/>
  <c r="I24" i="3"/>
  <c r="B9" i="3"/>
  <c r="B13" i="3"/>
  <c r="B17" i="3"/>
  <c r="B21" i="3"/>
  <c r="B25" i="3"/>
  <c r="I9" i="3"/>
  <c r="I13" i="3"/>
  <c r="I17" i="3"/>
  <c r="I21" i="3"/>
  <c r="I25" i="3"/>
  <c r="B10" i="3"/>
  <c r="B14" i="3"/>
  <c r="B18" i="3"/>
  <c r="B22" i="3"/>
  <c r="Y10" i="2"/>
  <c r="P2" i="2" s="1"/>
  <c r="X108" i="2"/>
  <c r="V92" i="2"/>
  <c r="J94" i="2"/>
  <c r="P94" i="2"/>
  <c r="H5" i="5"/>
  <c r="AA2" i="2"/>
  <c r="X92" i="2"/>
  <c r="X93" i="2"/>
  <c r="M94" i="2"/>
  <c r="X94" i="2"/>
  <c r="X95" i="2"/>
  <c r="AA95" i="2"/>
  <c r="X96" i="2"/>
  <c r="AA96" i="2"/>
  <c r="X97" i="2"/>
  <c r="X100" i="2"/>
  <c r="X101" i="2"/>
  <c r="X103" i="2"/>
  <c r="X105" i="2"/>
  <c r="X107" i="2"/>
  <c r="X109" i="2"/>
  <c r="G24" i="3"/>
  <c r="V93" i="2"/>
  <c r="J33" i="5" s="1"/>
  <c r="Z96" i="2"/>
  <c r="X98" i="2"/>
  <c r="X99" i="2"/>
  <c r="X102" i="2"/>
  <c r="X104" i="2"/>
  <c r="X106" i="2"/>
  <c r="J35" i="5" l="1"/>
  <c r="O35" i="5" s="1"/>
  <c r="V94" i="2"/>
  <c r="J30" i="5" s="1"/>
  <c r="P30" i="5" s="1"/>
  <c r="AG2" i="2"/>
  <c r="C2" i="6"/>
  <c r="C47" i="6"/>
  <c r="A2" i="4"/>
  <c r="Z109" i="2"/>
  <c r="Z100" i="2"/>
  <c r="O30" i="5" l="1"/>
  <c r="L30" i="5"/>
  <c r="K30" i="5"/>
  <c r="N30" i="5"/>
  <c r="M30" i="5"/>
  <c r="O37" i="5"/>
  <c r="M35" i="5"/>
  <c r="K35" i="5"/>
  <c r="K37" i="5" s="1"/>
  <c r="P35" i="5"/>
  <c r="P37" i="5" s="1"/>
  <c r="N35" i="5"/>
  <c r="L35" i="5"/>
  <c r="K69" i="6"/>
  <c r="K24" i="4"/>
  <c r="K61" i="6"/>
  <c r="K16" i="4"/>
  <c r="K53" i="6"/>
  <c r="K58" i="6"/>
  <c r="K13" i="4"/>
  <c r="K64" i="6"/>
  <c r="K19" i="4"/>
  <c r="K23" i="4"/>
  <c r="K68" i="6"/>
  <c r="K59" i="6"/>
  <c r="K14" i="4"/>
  <c r="K10" i="4"/>
  <c r="K55" i="6"/>
  <c r="K21" i="4"/>
  <c r="K66" i="6"/>
  <c r="K9" i="4"/>
  <c r="K54" i="6"/>
  <c r="K11" i="4"/>
  <c r="K56" i="6"/>
  <c r="K22" i="4"/>
  <c r="K67" i="6"/>
  <c r="K18" i="4"/>
  <c r="K63" i="6"/>
  <c r="K15" i="4"/>
  <c r="K60" i="6"/>
  <c r="K65" i="6"/>
  <c r="K20" i="4"/>
  <c r="K57" i="6"/>
  <c r="K8" i="4"/>
  <c r="N14" i="3" s="1"/>
  <c r="K12" i="4"/>
  <c r="G14" i="3" l="1"/>
  <c r="N15" i="3"/>
  <c r="L37" i="5"/>
  <c r="M37" i="5"/>
  <c r="N10" i="3"/>
  <c r="N16" i="3"/>
  <c r="N19" i="3"/>
  <c r="N8" i="3"/>
  <c r="G10" i="3"/>
  <c r="G12" i="3"/>
  <c r="G18" i="3"/>
  <c r="N37" i="5"/>
  <c r="N9" i="3"/>
  <c r="G19" i="3"/>
  <c r="G8" i="3"/>
  <c r="N12" i="3"/>
  <c r="G22" i="3"/>
  <c r="N13" i="3"/>
  <c r="N23" i="3"/>
  <c r="N21" i="3"/>
  <c r="G11" i="3"/>
  <c r="G17" i="3"/>
  <c r="N11" i="3"/>
  <c r="N20" i="3"/>
  <c r="N7" i="3"/>
  <c r="G21" i="3"/>
  <c r="G13" i="3"/>
  <c r="G23" i="3"/>
  <c r="N17" i="3"/>
  <c r="G15" i="3"/>
  <c r="G7" i="3"/>
  <c r="G20" i="3"/>
  <c r="G9" i="3"/>
  <c r="N22" i="3"/>
  <c r="N18" i="3"/>
</calcChain>
</file>

<file path=xl/sharedStrings.xml><?xml version="1.0" encoding="utf-8"?>
<sst xmlns="http://schemas.openxmlformats.org/spreadsheetml/2006/main" count="1021" uniqueCount="887">
  <si>
    <r>
      <rPr>
        <b/>
        <sz val="14"/>
        <rFont val="ＭＳ Ｐゴシック"/>
        <family val="3"/>
        <charset val="128"/>
      </rP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</si>
  <si>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</si>
  <si>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</si>
  <si>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</si>
  <si>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</si>
  <si>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</si>
  <si>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</si>
  <si>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</si>
  <si>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</si>
  <si>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</si>
  <si>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</si>
  <si>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</si>
  <si>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</si>
  <si>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</si>
  <si>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</si>
  <si>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</si>
  <si>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</si>
  <si>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</si>
  <si>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</si>
  <si>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</si>
  <si>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</si>
  <si>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</si>
  <si>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</si>
  <si>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</si>
  <si>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</si>
  <si>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</si>
  <si>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</si>
  <si>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</si>
  <si>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団体
コード</t>
  </si>
  <si>
    <t>中学</t>
  </si>
  <si>
    <t>申込み方法</t>
  </si>
  <si>
    <t>申込料</t>
  </si>
  <si>
    <t>合計</t>
  </si>
  <si>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</si>
  <si>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</si>
  <si>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</si>
  <si>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</si>
  <si>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</si>
  <si>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</si>
  <si>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</si>
  <si>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</si>
  <si>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</si>
  <si>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</si>
  <si>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</si>
  <si>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</si>
  <si>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</si>
  <si>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</si>
  <si>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</si>
  <si>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</si>
  <si>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</si>
  <si>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</si>
  <si>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</si>
  <si>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</si>
  <si>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年月日</t>
  </si>
  <si>
    <t>場所</t>
  </si>
  <si>
    <t>A</t>
  </si>
  <si>
    <t>B</t>
  </si>
  <si>
    <t>C</t>
  </si>
  <si>
    <t>例</t>
  </si>
  <si>
    <t>B1234</t>
  </si>
  <si>
    <t>桐生</t>
  </si>
  <si>
    <t>祥秀</t>
  </si>
  <si>
    <t>ｷﾘｭｳ</t>
  </si>
  <si>
    <t>ﾖｼﾋﾃﾞ</t>
  </si>
  <si>
    <t>男</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</si>
  <si>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</si>
  <si>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</si>
  <si>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</si>
  <si>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</si>
  <si>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</si>
  <si>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</si>
  <si>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</si>
  <si>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</si>
  <si>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</si>
  <si>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</si>
  <si>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</si>
  <si>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</si>
  <si>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</si>
  <si>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</si>
  <si>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</si>
  <si>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</si>
  <si>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</si>
  <si>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</si>
  <si>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</si>
  <si>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</si>
  <si>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</si>
  <si>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</si>
  <si>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</si>
  <si>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</si>
  <si>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</si>
  <si>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</si>
  <si>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</si>
  <si>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</si>
  <si>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</si>
  <si>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高</t>
  </si>
  <si>
    <t>中</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</si>
  <si>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</si>
  <si>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</si>
  <si>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</si>
  <si>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</si>
  <si>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</si>
  <si>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</si>
  <si>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</si>
  <si>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</si>
  <si>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</si>
  <si>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</si>
  <si>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</si>
  <si>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</si>
  <si>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</si>
  <si>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</si>
  <si>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</si>
  <si>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</si>
  <si>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</si>
  <si>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</si>
  <si>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</si>
  <si>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</si>
  <si>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</si>
  <si>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</si>
  <si>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高校男子</t>
  </si>
  <si>
    <t>中学男子1</t>
  </si>
  <si>
    <t>中学男子2</t>
  </si>
  <si>
    <t>中学男子3</t>
  </si>
  <si>
    <t>小学男子1</t>
  </si>
  <si>
    <t>小学男子2</t>
  </si>
  <si>
    <t>小学男子3</t>
  </si>
  <si>
    <t>小学男子4</t>
  </si>
  <si>
    <t>小学男子5</t>
  </si>
  <si>
    <t>小学男子6</t>
  </si>
  <si>
    <t>一般女子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</si>
  <si>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</si>
  <si>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</si>
  <si>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</si>
  <si>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</si>
  <si>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</si>
  <si>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</si>
  <si>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</si>
  <si>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</si>
  <si>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</si>
  <si>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</si>
  <si>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</si>
  <si>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</si>
  <si>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</si>
  <si>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</si>
  <si>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</si>
  <si>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</si>
  <si>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</si>
  <si>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</si>
  <si>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</si>
  <si>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</si>
  <si>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</si>
  <si>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</si>
  <si>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</si>
  <si>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</si>
  <si>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</si>
  <si>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</si>
  <si>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</si>
  <si>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</si>
  <si>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</si>
  <si>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</si>
  <si>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</si>
  <si>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</si>
  <si>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</si>
  <si>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</si>
  <si>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5000m</t>
  </si>
  <si>
    <t>1500m</t>
  </si>
  <si>
    <t>3000m</t>
  </si>
  <si>
    <t>一般</t>
  </si>
  <si>
    <t>久留米自衛隊</t>
  </si>
  <si>
    <t>高校</t>
  </si>
  <si>
    <t>朝羽･朝倉光陽高</t>
  </si>
  <si>
    <t>十文字中</t>
  </si>
  <si>
    <t>小学</t>
  </si>
  <si>
    <t>筑豊AC</t>
  </si>
  <si>
    <t>鞍手高</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</si>
  <si>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</si>
  <si>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</si>
  <si>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</si>
  <si>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</si>
  <si>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</si>
  <si>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</si>
  <si>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</si>
  <si>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</si>
  <si>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</si>
  <si>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</si>
  <si>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</si>
  <si>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</si>
  <si>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</si>
  <si>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</si>
  <si>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</si>
  <si>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</si>
  <si>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</si>
  <si>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</si>
  <si>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</si>
  <si>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</si>
  <si>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</si>
  <si>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</si>
  <si>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</si>
  <si>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</si>
  <si>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</si>
  <si>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</si>
  <si>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</si>
  <si>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</si>
  <si>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</si>
  <si>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</si>
  <si>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</si>
  <si>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</si>
  <si>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</si>
  <si>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</si>
  <si>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</si>
  <si>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</si>
  <si>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</si>
  <si>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</si>
  <si>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柴田ｱｽﾘｰﾄｸ</t>
  </si>
  <si>
    <t>九電工</t>
  </si>
  <si>
    <t>福大若葉高</t>
  </si>
  <si>
    <t>城西中</t>
  </si>
  <si>
    <t>ﾋﾋﾞｷｽﾊﾟｲｽ</t>
  </si>
  <si>
    <t>小倉南高</t>
  </si>
  <si>
    <t>風師中</t>
  </si>
  <si>
    <t>曽根小</t>
  </si>
  <si>
    <t>春日西中</t>
  </si>
  <si>
    <t>中京中</t>
  </si>
  <si>
    <t>行橋JAC</t>
  </si>
  <si>
    <t>筑前</t>
  </si>
  <si>
    <t>大川市役所</t>
  </si>
  <si>
    <t>明善高</t>
  </si>
  <si>
    <t>朝倉･甘木中</t>
  </si>
  <si>
    <t>筑豊指導者ｸﾗﾌﾞ</t>
  </si>
  <si>
    <t>鞍手竜徳高</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</si>
  <si>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</si>
  <si>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</si>
  <si>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</si>
  <si>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</si>
  <si>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</si>
  <si>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</si>
  <si>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</si>
  <si>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</si>
  <si>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</si>
  <si>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</si>
  <si>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</si>
  <si>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</si>
  <si>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</si>
  <si>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</si>
  <si>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</si>
  <si>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</si>
  <si>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嘉穂高</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</si>
  <si>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</si>
  <si>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</si>
  <si>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</si>
  <si>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</si>
  <si>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</si>
  <si>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</si>
  <si>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</si>
  <si>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</si>
  <si>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</si>
  <si>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</si>
  <si>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</si>
  <si>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</si>
  <si>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</si>
  <si>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</si>
  <si>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</si>
  <si>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</si>
  <si>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</si>
  <si>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</si>
  <si>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</si>
  <si>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</si>
  <si>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</si>
  <si>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</si>
  <si>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</si>
  <si>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</si>
  <si>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</si>
  <si>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</si>
  <si>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</si>
  <si>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</si>
  <si>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</si>
  <si>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</si>
  <si>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</si>
  <si>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</si>
  <si>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</si>
  <si>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</si>
  <si>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</si>
  <si>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</si>
  <si>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</si>
  <si>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</si>
  <si>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</si>
  <si>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</si>
  <si>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</si>
  <si>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</si>
  <si>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</si>
  <si>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</si>
  <si>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</si>
  <si>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福岡市役所</t>
  </si>
  <si>
    <t>東福岡高</t>
  </si>
  <si>
    <t>舞鶴中</t>
  </si>
  <si>
    <t>高校北部指ｸ</t>
  </si>
  <si>
    <t>北九州高</t>
  </si>
  <si>
    <t>松ヶ江中</t>
  </si>
  <si>
    <t>八枝小</t>
  </si>
  <si>
    <t>大野中</t>
  </si>
  <si>
    <t>苅田中</t>
  </si>
  <si>
    <t>広川町陸協</t>
  </si>
  <si>
    <t>三井高</t>
  </si>
  <si>
    <t>夜須中</t>
  </si>
  <si>
    <t>筑豊陸上ｸ</t>
  </si>
  <si>
    <t>東鷹高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</si>
  <si>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</si>
  <si>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</si>
  <si>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</si>
  <si>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</si>
  <si>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</si>
  <si>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</si>
  <si>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</si>
  <si>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</si>
  <si>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</si>
  <si>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</si>
  <si>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</si>
  <si>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</si>
  <si>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</si>
  <si>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</si>
  <si>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</si>
  <si>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</si>
  <si>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</si>
  <si>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田川科技高</t>
  </si>
  <si>
    <t>大任中</t>
  </si>
  <si>
    <t>ＳＤ</t>
  </si>
  <si>
    <t>博多女子高</t>
  </si>
  <si>
    <t>三宅中</t>
  </si>
  <si>
    <t>JR九州</t>
  </si>
  <si>
    <t>戸畑高</t>
  </si>
  <si>
    <t>足立中</t>
  </si>
  <si>
    <t>戸畑CSC</t>
  </si>
  <si>
    <t>平野中</t>
  </si>
  <si>
    <t>豊津中</t>
  </si>
  <si>
    <t>大牟田市陸協</t>
  </si>
  <si>
    <t>三井中央高</t>
  </si>
  <si>
    <t>江南中</t>
  </si>
  <si>
    <t>西田川高</t>
  </si>
  <si>
    <t>添田中</t>
  </si>
  <si>
    <t>室見川RC</t>
  </si>
  <si>
    <t>福岡第一高</t>
  </si>
  <si>
    <t>警固中</t>
  </si>
  <si>
    <t>新日鐵</t>
  </si>
  <si>
    <t>戸畑工高</t>
  </si>
  <si>
    <t>霧丘中</t>
  </si>
  <si>
    <t>曽根RC</t>
  </si>
  <si>
    <t>御陵中</t>
  </si>
  <si>
    <t>犀川中</t>
  </si>
  <si>
    <t>ソニック福岡RC</t>
  </si>
  <si>
    <t>浮羽究真館高</t>
  </si>
  <si>
    <t>櫛原中</t>
  </si>
  <si>
    <t>田川高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</si>
  <si>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</si>
  <si>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</si>
  <si>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</si>
  <si>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</si>
  <si>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</si>
  <si>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</si>
  <si>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</si>
  <si>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</si>
  <si>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</si>
  <si>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</si>
  <si>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</si>
  <si>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</si>
  <si>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</si>
  <si>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</si>
  <si>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糸田中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</si>
  <si>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</si>
  <si>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</si>
  <si>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</si>
  <si>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</si>
  <si>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</si>
  <si>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</si>
  <si>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</si>
  <si>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</si>
  <si>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</si>
  <si>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</si>
  <si>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</si>
  <si>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</si>
  <si>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</si>
  <si>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金田中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</si>
  <si>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</si>
  <si>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</si>
  <si>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</si>
  <si>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</si>
  <si>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</si>
  <si>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</si>
  <si>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</si>
  <si>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</si>
  <si>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</si>
  <si>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</si>
  <si>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</si>
  <si>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</si>
  <si>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</si>
  <si>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方城中</t>
  </si>
  <si>
    <t>西南学院TC</t>
  </si>
  <si>
    <t>中村学園三陽高</t>
  </si>
  <si>
    <t>姪浜中</t>
  </si>
  <si>
    <t>三菱化学AC</t>
  </si>
  <si>
    <t>若松商高</t>
  </si>
  <si>
    <t>思永中</t>
  </si>
  <si>
    <t>天拝中</t>
  </si>
  <si>
    <t>角田中</t>
  </si>
  <si>
    <t>三潴高</t>
  </si>
  <si>
    <t>明星中</t>
  </si>
  <si>
    <t>日新館高</t>
  </si>
  <si>
    <t>赤池中</t>
  </si>
  <si>
    <t>マリンポリス</t>
  </si>
  <si>
    <t>福工大城東高</t>
  </si>
  <si>
    <t>玄洋中</t>
  </si>
  <si>
    <t>安川電機</t>
  </si>
  <si>
    <t>八幡高</t>
  </si>
  <si>
    <t>篠崎中</t>
  </si>
  <si>
    <t>穴生RC</t>
  </si>
  <si>
    <t>筑紫野南中</t>
  </si>
  <si>
    <t>伊良原中</t>
  </si>
  <si>
    <t>福島高</t>
  </si>
  <si>
    <t>宮ノ陣中</t>
  </si>
  <si>
    <t>福智高</t>
  </si>
  <si>
    <t>直方第一中</t>
  </si>
  <si>
    <t>魁心ｱｽﾘｰﾄｸﾗﾌﾞ</t>
  </si>
  <si>
    <t>立花高</t>
  </si>
  <si>
    <t>能古中</t>
  </si>
  <si>
    <t>北九州ＲｉＣ</t>
  </si>
  <si>
    <t>八幡中央高</t>
  </si>
  <si>
    <t>板櫃中</t>
  </si>
  <si>
    <t>北九州RiC</t>
  </si>
  <si>
    <t>学業院中</t>
  </si>
  <si>
    <t>育徳館中</t>
  </si>
  <si>
    <t>八女農高</t>
  </si>
  <si>
    <t>荒木中</t>
  </si>
  <si>
    <t>直方第二中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</si>
  <si>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</si>
  <si>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</si>
  <si>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</si>
  <si>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</si>
  <si>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</si>
  <si>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</si>
  <si>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</si>
  <si>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</si>
  <si>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</si>
  <si>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</si>
  <si>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</si>
  <si>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</si>
  <si>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直方第三中</t>
  </si>
  <si>
    <t>つつみ教室</t>
  </si>
  <si>
    <t>九産大九州高</t>
  </si>
  <si>
    <t>多々良中</t>
  </si>
  <si>
    <t>北九州高専</t>
  </si>
  <si>
    <t>八幡南高</t>
  </si>
  <si>
    <t>南小倉中</t>
  </si>
  <si>
    <t>八児陸上ｸ</t>
  </si>
  <si>
    <t>太宰府東中</t>
  </si>
  <si>
    <t>合岩中</t>
  </si>
  <si>
    <t>中学女子</t>
  </si>
  <si>
    <t>八女工高</t>
  </si>
  <si>
    <t>屏水中</t>
  </si>
  <si>
    <t>植木中</t>
  </si>
  <si>
    <t>ｅＡ福岡</t>
  </si>
  <si>
    <t>上智福岡高</t>
  </si>
  <si>
    <t>住吉中</t>
  </si>
  <si>
    <t>福岡陸協</t>
  </si>
  <si>
    <t>北筑高</t>
  </si>
  <si>
    <t>西南女学院中</t>
  </si>
  <si>
    <t>白野江RC</t>
  </si>
  <si>
    <t>太宰府西中</t>
  </si>
  <si>
    <t>上毛中</t>
  </si>
  <si>
    <t>黒木高</t>
  </si>
  <si>
    <t>青陵中</t>
  </si>
  <si>
    <t>宮若東中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</si>
  <si>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</si>
  <si>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</si>
  <si>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</si>
  <si>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</si>
  <si>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</si>
  <si>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</si>
  <si>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</si>
  <si>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</si>
  <si>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</si>
  <si>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</si>
  <si>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</si>
  <si>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</si>
  <si>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</si>
  <si>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</si>
  <si>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</si>
  <si>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</si>
  <si>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小竹中</t>
  </si>
  <si>
    <t>福岡大</t>
  </si>
  <si>
    <t>福岡海星女子高</t>
  </si>
  <si>
    <t>高取中</t>
  </si>
  <si>
    <t>三菱化学黒崎</t>
  </si>
  <si>
    <t>折尾高</t>
  </si>
  <si>
    <t>日新館中</t>
  </si>
  <si>
    <t>明治学園ｸﾗﾌﾞ</t>
  </si>
  <si>
    <t>那珂川南中</t>
  </si>
  <si>
    <t>中学なし</t>
  </si>
  <si>
    <t>山門高</t>
  </si>
  <si>
    <t>宝城中</t>
  </si>
  <si>
    <t>鞍手中</t>
  </si>
  <si>
    <t>福津市陸協</t>
  </si>
  <si>
    <t>修猷館高</t>
  </si>
  <si>
    <t>友泉中</t>
  </si>
  <si>
    <t>玄海TC</t>
  </si>
  <si>
    <t>中間高</t>
  </si>
  <si>
    <t>企救中</t>
  </si>
  <si>
    <t>北九州S.C.ACE</t>
  </si>
  <si>
    <t>前原中</t>
  </si>
  <si>
    <t>小学男子</t>
  </si>
  <si>
    <t>三池高</t>
  </si>
  <si>
    <t>大原中</t>
  </si>
  <si>
    <t>宮若西中</t>
  </si>
  <si>
    <t>宗像市陸協</t>
  </si>
  <si>
    <t>福岡高</t>
  </si>
  <si>
    <t>筑紫丘中</t>
  </si>
  <si>
    <t>弥生産業</t>
  </si>
  <si>
    <t>遠賀高</t>
  </si>
  <si>
    <t>城南中</t>
  </si>
  <si>
    <t>尾倉ｸﾗﾌﾞ</t>
  </si>
  <si>
    <t>前原西中</t>
  </si>
  <si>
    <t>三池工高</t>
  </si>
  <si>
    <t>立石中</t>
  </si>
  <si>
    <t>中間中</t>
  </si>
  <si>
    <t>糟屋陸協</t>
  </si>
  <si>
    <t>筑紫丘高</t>
  </si>
  <si>
    <t>三筑中</t>
  </si>
  <si>
    <t>本城陸上ｸﾗﾌﾞ</t>
  </si>
  <si>
    <t>門司高</t>
  </si>
  <si>
    <t>曽根中</t>
  </si>
  <si>
    <t>木屋瀬RC</t>
  </si>
  <si>
    <t>前原東中</t>
  </si>
  <si>
    <t>高校県外</t>
  </si>
  <si>
    <t>一般県外</t>
  </si>
  <si>
    <t>ありあけ新世高</t>
  </si>
  <si>
    <t>小郡中</t>
  </si>
  <si>
    <t>中間北中</t>
  </si>
  <si>
    <t>筑紫AC</t>
  </si>
  <si>
    <t>福岡工高</t>
  </si>
  <si>
    <t>那珂中</t>
  </si>
  <si>
    <t>九州共立大ｸﾗﾌﾞ</t>
  </si>
  <si>
    <t>敬愛高</t>
  </si>
  <si>
    <t>菅生中</t>
  </si>
  <si>
    <t>二丈中</t>
  </si>
  <si>
    <t>個人</t>
  </si>
  <si>
    <t>大牟田北高</t>
  </si>
  <si>
    <t>三国中</t>
  </si>
  <si>
    <t>中間東中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</si>
  <si>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</si>
  <si>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</si>
  <si>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</si>
  <si>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</si>
  <si>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</si>
  <si>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</si>
  <si>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</si>
  <si>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</si>
  <si>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</si>
  <si>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</si>
  <si>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</si>
  <si>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</si>
  <si>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</si>
  <si>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中間南中</t>
  </si>
  <si>
    <t>九州産業大</t>
  </si>
  <si>
    <t>福岡講倫館高</t>
  </si>
  <si>
    <t>金武中</t>
  </si>
  <si>
    <t>B&amp;Kｱｽﾘｰﾄｸﾗﾌﾞ</t>
  </si>
  <si>
    <t>豊国学園高</t>
  </si>
  <si>
    <t>東谷中</t>
  </si>
  <si>
    <t>志摩中</t>
  </si>
  <si>
    <t>久留米学園高</t>
  </si>
  <si>
    <t>大刀洗中</t>
  </si>
  <si>
    <t>水巻中</t>
  </si>
  <si>
    <t>九州情報大</t>
  </si>
  <si>
    <t>香椎高</t>
  </si>
  <si>
    <t>吉塚中</t>
  </si>
  <si>
    <t>北九州高専AC</t>
  </si>
  <si>
    <t>西南女学院高</t>
  </si>
  <si>
    <t>守恒中</t>
  </si>
  <si>
    <t>宇美中</t>
  </si>
  <si>
    <t>小学女子</t>
  </si>
  <si>
    <t>混成</t>
  </si>
  <si>
    <t>祐誠高</t>
  </si>
  <si>
    <t>浮羽中</t>
  </si>
  <si>
    <t>水巻南中</t>
  </si>
  <si>
    <t>西南学院大</t>
  </si>
  <si>
    <t>香椎工高</t>
  </si>
  <si>
    <t>福岡城南中</t>
  </si>
  <si>
    <t>博運社</t>
  </si>
  <si>
    <t>真颯館高</t>
  </si>
  <si>
    <t>志徳中</t>
  </si>
  <si>
    <t>宇美東中</t>
  </si>
  <si>
    <t>久留米信愛女高</t>
  </si>
  <si>
    <t>吉井中</t>
  </si>
  <si>
    <t>芦屋中</t>
  </si>
  <si>
    <t>福岡教育大</t>
  </si>
  <si>
    <t>城南高</t>
  </si>
  <si>
    <t>元岡中</t>
  </si>
  <si>
    <t>北実会</t>
  </si>
  <si>
    <t>東筑紫学園高</t>
  </si>
  <si>
    <t>沼中</t>
  </si>
  <si>
    <t>宇美南中</t>
  </si>
  <si>
    <t>リレー</t>
  </si>
  <si>
    <t>八女学院高</t>
  </si>
  <si>
    <t>田主丸中</t>
  </si>
  <si>
    <t>遠賀中</t>
  </si>
  <si>
    <t>福岡工大</t>
  </si>
  <si>
    <t>筑前高</t>
  </si>
  <si>
    <t>北崎中</t>
  </si>
  <si>
    <t>ERUNNERS</t>
  </si>
  <si>
    <t>慶成高</t>
  </si>
  <si>
    <t>横代中</t>
  </si>
  <si>
    <t>志免中</t>
  </si>
  <si>
    <t>西日本短大附高</t>
  </si>
  <si>
    <t>大川中</t>
  </si>
  <si>
    <t>遠賀南中</t>
  </si>
  <si>
    <t>柏陵高</t>
  </si>
  <si>
    <t>平尾中</t>
  </si>
  <si>
    <t>SMS-AC</t>
  </si>
  <si>
    <t>美萩野女子高</t>
  </si>
  <si>
    <t>湯川中</t>
  </si>
  <si>
    <t>志免東中</t>
  </si>
  <si>
    <t>柳川高</t>
  </si>
  <si>
    <t>昭代中</t>
  </si>
  <si>
    <t>岡垣中</t>
  </si>
  <si>
    <t>玄洋高</t>
  </si>
  <si>
    <t>玄界中</t>
  </si>
  <si>
    <t>日産九州</t>
  </si>
  <si>
    <t>常磐高</t>
  </si>
  <si>
    <t>南曽根中</t>
  </si>
  <si>
    <t>須恵中</t>
  </si>
  <si>
    <t>杉森女子高</t>
  </si>
  <si>
    <t>大川東中</t>
  </si>
  <si>
    <t>岡垣東中</t>
  </si>
  <si>
    <t>香住丘高</t>
  </si>
  <si>
    <t>梅林中</t>
  </si>
  <si>
    <t>ｴﾚｶﾞﾝﾄ</t>
  </si>
  <si>
    <t>高稜高</t>
  </si>
  <si>
    <t>広徳中</t>
  </si>
  <si>
    <t>須恵東中</t>
  </si>
  <si>
    <t>明光学園高</t>
  </si>
  <si>
    <t>大川南中</t>
  </si>
  <si>
    <t>飯塚第一中</t>
  </si>
  <si>
    <t>早良高</t>
  </si>
  <si>
    <t>長尾中</t>
  </si>
  <si>
    <t>脚膝倶楽部</t>
  </si>
  <si>
    <t>九州国際大付高</t>
  </si>
  <si>
    <t>吉田中</t>
  </si>
  <si>
    <t>粕屋中</t>
  </si>
  <si>
    <t>大牟田高</t>
  </si>
  <si>
    <t>三潴中</t>
  </si>
  <si>
    <t>飯塚第二中</t>
  </si>
  <si>
    <t>福翔高</t>
  </si>
  <si>
    <t>小呂中</t>
  </si>
  <si>
    <t>小倉ＳＡＴ</t>
  </si>
  <si>
    <t>折尾愛真高</t>
  </si>
  <si>
    <t>田原中</t>
  </si>
  <si>
    <t>粕屋東中</t>
  </si>
  <si>
    <t>誠修高</t>
  </si>
  <si>
    <t>城島中</t>
  </si>
  <si>
    <t>嘉穂附属中</t>
  </si>
  <si>
    <t>博多工高</t>
  </si>
  <si>
    <t>志賀中</t>
  </si>
  <si>
    <t>九州歯科大</t>
  </si>
  <si>
    <t>星琳高</t>
  </si>
  <si>
    <t>飛幡中</t>
  </si>
  <si>
    <t>篠栗中</t>
  </si>
  <si>
    <t>大木中</t>
  </si>
  <si>
    <t>二瀬中</t>
  </si>
  <si>
    <t>福岡西陵高</t>
  </si>
  <si>
    <t>香椎第二中</t>
  </si>
  <si>
    <t>九州国際大</t>
  </si>
  <si>
    <t>自由ケ丘高</t>
  </si>
  <si>
    <t>高生中</t>
  </si>
  <si>
    <t>篠栗北中</t>
  </si>
  <si>
    <t>福島中</t>
  </si>
  <si>
    <t>幸袋中</t>
  </si>
  <si>
    <t>福岡女子高</t>
  </si>
  <si>
    <t>曰佐中</t>
  </si>
  <si>
    <t>北九州市立大</t>
  </si>
  <si>
    <t>明治学園高</t>
  </si>
  <si>
    <t>中原中</t>
  </si>
  <si>
    <t>久山中</t>
  </si>
  <si>
    <t>八女･南中</t>
  </si>
  <si>
    <t>飯塚鎮西中</t>
  </si>
  <si>
    <t>博多青松高</t>
  </si>
  <si>
    <t>原中</t>
  </si>
  <si>
    <t>九州女子大</t>
  </si>
  <si>
    <t>希望が丘高</t>
  </si>
  <si>
    <t>大谷中</t>
  </si>
  <si>
    <t>新宮中</t>
  </si>
  <si>
    <t>八女･西中</t>
  </si>
  <si>
    <t>嘉穂中</t>
  </si>
  <si>
    <t>宗像高</t>
  </si>
  <si>
    <t>席田中</t>
  </si>
  <si>
    <t>産業医科大</t>
  </si>
  <si>
    <t>ｸﾗｰｸ記念国際高</t>
  </si>
  <si>
    <t>明治学園中</t>
  </si>
  <si>
    <t>古賀中</t>
  </si>
  <si>
    <t>見崎中</t>
  </si>
  <si>
    <t>頴田中</t>
  </si>
  <si>
    <t>光陵高</t>
  </si>
  <si>
    <t>壱岐中</t>
  </si>
  <si>
    <t>九州共立大</t>
  </si>
  <si>
    <t>青豊高</t>
  </si>
  <si>
    <t>向洋中</t>
  </si>
  <si>
    <t>古賀北中</t>
  </si>
  <si>
    <t>羽犬塚中</t>
  </si>
  <si>
    <t>庄内中</t>
  </si>
  <si>
    <t>水産高</t>
  </si>
  <si>
    <t>早良中</t>
  </si>
  <si>
    <t>九州工大</t>
  </si>
  <si>
    <t>築上西高</t>
  </si>
  <si>
    <t>若松中</t>
  </si>
  <si>
    <t>古賀東中</t>
  </si>
  <si>
    <t>筑後中</t>
  </si>
  <si>
    <t>玄海高</t>
  </si>
  <si>
    <t>多々良中央中</t>
  </si>
  <si>
    <t>九州大</t>
  </si>
  <si>
    <t>育徳館高</t>
  </si>
  <si>
    <t>石峯中</t>
  </si>
  <si>
    <t>城山中</t>
  </si>
  <si>
    <t>筑後北中</t>
  </si>
  <si>
    <t>稲築東中</t>
  </si>
  <si>
    <t>新宮高</t>
  </si>
  <si>
    <t>原北中</t>
  </si>
  <si>
    <t>西南女学院大</t>
  </si>
  <si>
    <t>苅田工高</t>
  </si>
  <si>
    <t>洞北中</t>
  </si>
  <si>
    <t>宗像中央中</t>
  </si>
  <si>
    <t>黒木中</t>
  </si>
  <si>
    <t>碓井中</t>
  </si>
  <si>
    <t>古賀竟成館高</t>
  </si>
  <si>
    <t>長丘中</t>
  </si>
  <si>
    <t>西日本工大</t>
  </si>
  <si>
    <t>京都高</t>
  </si>
  <si>
    <t>二島中</t>
  </si>
  <si>
    <t>日の里中</t>
  </si>
  <si>
    <t>矢部中</t>
  </si>
  <si>
    <t>筑穂中</t>
  </si>
  <si>
    <t>玄界高</t>
  </si>
  <si>
    <t>西陵中</t>
  </si>
  <si>
    <t>東筑紫短大</t>
  </si>
  <si>
    <t>行橋高</t>
  </si>
  <si>
    <t>高須中</t>
  </si>
  <si>
    <t>自由ヶ丘中</t>
  </si>
  <si>
    <t>上陽中</t>
  </si>
  <si>
    <t>桂川中</t>
  </si>
  <si>
    <t>九産大九産高</t>
  </si>
  <si>
    <t>福岡田隈中</t>
  </si>
  <si>
    <t>京築陸協</t>
  </si>
  <si>
    <t>槻田中</t>
  </si>
  <si>
    <t>河東中</t>
  </si>
  <si>
    <t>星野中</t>
  </si>
  <si>
    <t>穂波東中</t>
  </si>
  <si>
    <t>福岡常葉高</t>
  </si>
  <si>
    <t>和白丘中</t>
  </si>
  <si>
    <t>高見中</t>
  </si>
  <si>
    <t>福間中</t>
  </si>
  <si>
    <t>筑南中</t>
  </si>
  <si>
    <t>穂波西中</t>
  </si>
  <si>
    <t>筑紫台高</t>
  </si>
  <si>
    <t>内浜中</t>
  </si>
  <si>
    <t>空自築城</t>
  </si>
  <si>
    <t>大蔵中</t>
  </si>
  <si>
    <t>福間東中</t>
  </si>
  <si>
    <t>光友中</t>
  </si>
  <si>
    <t>山田中</t>
  </si>
  <si>
    <t>筑陽学園高</t>
  </si>
  <si>
    <t>老司中</t>
  </si>
  <si>
    <t>UAC</t>
  </si>
  <si>
    <t>枝光台中</t>
  </si>
  <si>
    <t>津屋崎中</t>
  </si>
  <si>
    <t>辺春中</t>
  </si>
  <si>
    <t>次郎丸中</t>
  </si>
  <si>
    <t>苅田消防本部</t>
  </si>
  <si>
    <t>中央中</t>
  </si>
  <si>
    <t>玄海中</t>
  </si>
  <si>
    <t>広川中</t>
  </si>
  <si>
    <t>猪位金中</t>
  </si>
  <si>
    <t>春日高</t>
  </si>
  <si>
    <t>香椎第三中</t>
  </si>
  <si>
    <t>尾倉中</t>
  </si>
  <si>
    <t>大島中</t>
  </si>
  <si>
    <t>柳城中</t>
  </si>
  <si>
    <t>筑紫中央高</t>
  </si>
  <si>
    <t>柏原中</t>
  </si>
  <si>
    <t>花尾中</t>
  </si>
  <si>
    <t>筑陽学園中</t>
  </si>
  <si>
    <t>大牟田中</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</si>
  <si>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</si>
  <si>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</si>
  <si>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</si>
  <si>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</si>
  <si>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</si>
  <si>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</si>
  <si>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</si>
  <si>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</si>
  <si>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</si>
  <si>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</si>
  <si>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</si>
  <si>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</si>
  <si>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</si>
  <si>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</si>
  <si>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</si>
  <si>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</si>
  <si>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</si>
  <si>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</si>
  <si>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</si>
  <si>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</si>
  <si>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</si>
  <si>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</si>
  <si>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</si>
  <si>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</si>
  <si>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</si>
  <si>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</si>
  <si>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</si>
  <si>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</si>
  <si>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</si>
  <si>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</si>
  <si>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</si>
  <si>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</si>
  <si>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</si>
  <si>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</si>
  <si>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</si>
  <si>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</si>
  <si>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</si>
  <si>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</si>
  <si>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</si>
  <si>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</si>
  <si>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</si>
  <si>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</si>
  <si>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</si>
  <si>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</si>
  <si>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</si>
  <si>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</si>
  <si>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</si>
  <si>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</si>
  <si>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</si>
  <si>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</si>
  <si>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</si>
  <si>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</si>
  <si>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</si>
  <si>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</si>
  <si>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</si>
  <si>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</si>
  <si>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</si>
  <si>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</si>
  <si>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</si>
  <si>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</si>
  <si>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</si>
  <si>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</si>
  <si>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</si>
  <si>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</si>
  <si>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</si>
  <si>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</si>
  <si>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</si>
  <si>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</si>
  <si>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</si>
  <si>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</si>
  <si>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</si>
  <si>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</si>
  <si>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</si>
  <si>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</si>
  <si>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</si>
  <si>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東海大福岡高</t>
    <rPh sb="3" eb="5">
      <t>フクオカ</t>
    </rPh>
    <phoneticPr fontId="43"/>
  </si>
  <si>
    <t>一</t>
    <rPh sb="0" eb="1">
      <t>イチ</t>
    </rPh>
    <phoneticPr fontId="43"/>
  </si>
  <si>
    <t>②地区</t>
    <phoneticPr fontId="43"/>
  </si>
  <si>
    <t>④申込み責任者</t>
    <phoneticPr fontId="43"/>
  </si>
  <si>
    <t>⑤連絡先(携帯等)</t>
    <phoneticPr fontId="43"/>
  </si>
  <si>
    <t>第19回ロングディスタンス 嘉穂</t>
    <phoneticPr fontId="43"/>
  </si>
  <si>
    <t>2024/3/3開催</t>
    <phoneticPr fontId="43"/>
  </si>
  <si>
    <t>最高記録</t>
    <rPh sb="0" eb="2">
      <t>サイコウ</t>
    </rPh>
    <phoneticPr fontId="43"/>
  </si>
  <si>
    <t>田川西中</t>
    <rPh sb="0" eb="3">
      <t>タガワニシ</t>
    </rPh>
    <rPh sb="3" eb="4">
      <t>チュウ</t>
    </rPh>
    <phoneticPr fontId="48"/>
  </si>
  <si>
    <t>田川東中</t>
    <rPh sb="0" eb="2">
      <t>タガワ</t>
    </rPh>
    <rPh sb="2" eb="3">
      <t>ヒガシ</t>
    </rPh>
    <rPh sb="3" eb="4">
      <t>チュウ</t>
    </rPh>
    <phoneticPr fontId="48"/>
  </si>
  <si>
    <t>香春思永館中</t>
  </si>
  <si>
    <t>稲築西中</t>
    <rPh sb="2" eb="3">
      <t>ニシ</t>
    </rPh>
    <phoneticPr fontId="48"/>
  </si>
  <si>
    <t>穂波AC</t>
  </si>
  <si>
    <t>一般(大学)</t>
    <phoneticPr fontId="43"/>
  </si>
  <si>
    <t>①
区分</t>
    <rPh sb="2" eb="4">
      <t>クブン</t>
    </rPh>
    <phoneticPr fontId="43"/>
  </si>
  <si>
    <r>
      <t xml:space="preserve">○ 最初に①区分（中学、高校、大学、一般）を選択し、②→⑤の順に入力してください。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t>
    </r>
    <rPh sb="6" eb="8">
      <t>クブン</t>
    </rPh>
    <rPh sb="15" eb="17">
      <t>ダイガク</t>
    </rPh>
    <phoneticPr fontId="43"/>
  </si>
  <si>
    <t>大学男クラス</t>
    <phoneticPr fontId="43"/>
  </si>
  <si>
    <t>一般高校男子</t>
    <rPh sb="0" eb="2">
      <t>イッパン</t>
    </rPh>
    <rPh sb="2" eb="4">
      <t>コウコウ</t>
    </rPh>
    <rPh sb="4" eb="6">
      <t>ダンシ</t>
    </rPh>
    <phoneticPr fontId="43"/>
  </si>
  <si>
    <t>一般高校男子</t>
    <rPh sb="2" eb="4">
      <t>コウコウ</t>
    </rPh>
    <phoneticPr fontId="43"/>
  </si>
  <si>
    <t>一般高校男子</t>
    <rPh sb="0" eb="2">
      <t>イッパン</t>
    </rPh>
    <rPh sb="2" eb="4">
      <t>コウコウ</t>
    </rPh>
    <phoneticPr fontId="43"/>
  </si>
  <si>
    <t>一般高校女子</t>
    <rPh sb="0" eb="2">
      <t>イッパン</t>
    </rPh>
    <phoneticPr fontId="43"/>
  </si>
  <si>
    <t>一般高校女子</t>
    <rPh sb="2" eb="4">
      <t>コウコウ</t>
    </rPh>
    <phoneticPr fontId="43"/>
  </si>
  <si>
    <t>大学女クラス</t>
    <rPh sb="2" eb="3">
      <t>オンナ</t>
    </rPh>
    <phoneticPr fontId="43"/>
  </si>
  <si>
    <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 xml:space="preserve">」は決してしないでください。正しくエントリーできません。
〇 </t>
    </r>
    <r>
      <rPr>
        <b/>
        <sz val="8.5"/>
        <color rgb="FFFF0000"/>
        <rFont val="ＭＳ Ｐゴシック"/>
        <family val="3"/>
        <charset val="128"/>
      </rPr>
      <t>同一チーム内で区分の異なる（中学と高校など）選手を申し込む場合は、その区分ごとにファイルを作成し申し込んでください。</t>
    </r>
    <r>
      <rPr>
        <b/>
        <sz val="8.5"/>
        <rFont val="ＭＳ Ｐゴシック"/>
        <family val="3"/>
        <charset val="128"/>
      </rPr>
      <t xml:space="preserve">
○ </t>
    </r>
    <r>
      <rPr>
        <b/>
        <sz val="8.5"/>
        <color rgb="FFFF0000"/>
        <rFont val="ＭＳ Ｐゴシック"/>
        <family val="3"/>
        <charset val="128"/>
      </rPr>
      <t>ファイル名の（〇〇）をチーム名に変更</t>
    </r>
    <r>
      <rPr>
        <b/>
        <sz val="8.5"/>
        <rFont val="ＭＳ Ｐゴシック"/>
        <family val="3"/>
        <charset val="128"/>
      </rPr>
      <t xml:space="preserve">し、全てを入力後下記あてに送って下さい。
</t>
    </r>
    <r>
      <rPr>
        <b/>
        <sz val="12"/>
        <rFont val="HG丸ｺﾞｼｯｸM-PRO"/>
        <family val="3"/>
        <charset val="128"/>
      </rPr>
      <t>申込み先　nakamura@asiziro.name  (筑豊陸協　中村久充)
　　〆切　2月22日（木）</t>
    </r>
    <rPh sb="262" eb="264">
      <t>ドウイツ</t>
    </rPh>
    <rPh sb="267" eb="268">
      <t>ナイ</t>
    </rPh>
    <rPh sb="269" eb="271">
      <t>クブン</t>
    </rPh>
    <rPh sb="272" eb="273">
      <t>コト</t>
    </rPh>
    <rPh sb="276" eb="278">
      <t>チュウガク</t>
    </rPh>
    <rPh sb="279" eb="281">
      <t>コウコウ</t>
    </rPh>
    <rPh sb="284" eb="286">
      <t>センシュ</t>
    </rPh>
    <rPh sb="287" eb="288">
      <t>モウ</t>
    </rPh>
    <rPh sb="289" eb="290">
      <t>コ</t>
    </rPh>
    <rPh sb="291" eb="293">
      <t>バアイ</t>
    </rPh>
    <rPh sb="297" eb="299">
      <t>クブン</t>
    </rPh>
    <rPh sb="307" eb="309">
      <t>サクセイ</t>
    </rPh>
    <rPh sb="310" eb="311">
      <t>モウ</t>
    </rPh>
    <rPh sb="312" eb="313">
      <t>コ</t>
    </rPh>
    <rPh sb="413" eb="414">
      <t>モク</t>
    </rPh>
    <phoneticPr fontId="43"/>
  </si>
  <si>
    <t>県外</t>
    <rPh sb="0" eb="2">
      <t>ケンガイ</t>
    </rPh>
    <phoneticPr fontId="43"/>
  </si>
  <si>
    <r>
      <t xml:space="preserve">③所属名
</t>
    </r>
    <r>
      <rPr>
        <sz val="6"/>
        <rFont val="ＭＳ ゴシック"/>
        <family val="3"/>
        <charset val="128"/>
      </rPr>
      <t>※JAAF登録済の略称（全角６文字以内）</t>
    </r>
    <rPh sb="10" eb="12">
      <t>トウロク</t>
    </rPh>
    <rPh sb="12" eb="13">
      <t>スミ</t>
    </rPh>
    <rPh sb="14" eb="16">
      <t>リャクショウ</t>
    </rPh>
    <rPh sb="17" eb="19">
      <t>ゼンカク</t>
    </rPh>
    <rPh sb="20" eb="24">
      <t>モジイナイ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</si>
</sst>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m/d;@"/>
    <numFmt numFmtId="177" formatCode="0_);[Red]\(0\)"/>
    <numFmt numFmtId="178" formatCode="[$¥-411]#,##0;\-[$¥-411]#,##0"/>
  </numFmts>
  <fonts count="53" x14ac:knownFonts="1">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sz val="10"/>
      <color theme="0"/>
      <name val="メイリオ"/>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color theme="0"/>
      <name val="メイリオ"/>
      <family val="3"/>
      <charset val="128"/>
    </font>
    <font>
      <sz val="11"/>
      <color rgb="FFFFFF99"/>
      <name val="ＭＳ 明朝"/>
      <family val="1"/>
      <charset val="128"/>
    </font>
    <font>
      <sz val="8"/>
      <name val="HGPｺﾞｼｯｸE"/>
      <family val="3"/>
      <charset val="128"/>
    </font>
    <font>
      <sz val="9"/>
      <color rgb="FF002060"/>
      <name val="ＭＳ 明朝"/>
      <family val="1"/>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8"/>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8.5"/>
      <color indexed="1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8"/>
      <color rgb="FF99CCFF"/>
      <name val="ＭＳ ゴシック"/>
      <family val="3"/>
      <charset val="128"/>
    </font>
    <font>
      <sz val="11"/>
      <color rgb="FFCCFFCC"/>
      <name val="ＭＳ 明朝"/>
      <family val="1"/>
      <charset val="128"/>
    </font>
    <font>
      <sz val="18"/>
      <color theme="3"/>
      <name val="ＭＳ Ｐゴシック"/>
      <family val="2"/>
      <charset val="128"/>
      <scheme val="major"/>
    </font>
    <font>
      <b/>
      <sz val="11"/>
      <name val="メイリオ"/>
      <family val="3"/>
      <charset val="128"/>
    </font>
    <font>
      <b/>
      <sz val="12"/>
      <name val="HG丸ｺﾞｼｯｸM-PRO"/>
      <family val="3"/>
      <charset val="128"/>
    </font>
    <font>
      <b/>
      <sz val="8.5"/>
      <color rgb="FFFF0000"/>
      <name val="ＭＳ Ｐゴシック"/>
      <family val="3"/>
      <charset val="128"/>
    </font>
    <font>
      <sz val="6"/>
      <name val="ＭＳ ゴシック"/>
      <family val="3"/>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99CCFF"/>
        <bgColor indexed="64"/>
      </patternFill>
    </fill>
    <fill>
      <patternFill patternType="solid">
        <fgColor rgb="FFCCFFCC"/>
        <bgColor indexed="64"/>
      </patternFill>
    </fill>
    <fill>
      <patternFill patternType="solid">
        <fgColor theme="8" tint="0.79995117038483843"/>
        <bgColor indexed="64"/>
      </patternFill>
    </fill>
    <fill>
      <patternFill patternType="solid">
        <fgColor theme="1"/>
        <bgColor indexed="64"/>
      </patternFill>
    </fill>
  </fills>
  <borders count="145">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thin">
        <color rgb="FF000000"/>
      </left>
      <right style="hair">
        <color rgb="FF000000"/>
      </right>
      <top style="thin">
        <color indexed="18"/>
      </top>
      <bottom style="hair">
        <color indexed="18"/>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thin">
        <color rgb="FF000000"/>
      </left>
      <right style="hair">
        <color rgb="FF000000"/>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s>
  <cellStyleXfs count="1">
    <xf numFmtId="0" fontId="0" fillId="0" borderId="0">
      <alignment vertical="center"/>
    </xf>
  </cellStyleXfs>
  <cellXfs count="31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Alignment="1">
      <alignment horizontal="left" wrapText="1"/>
    </xf>
    <xf numFmtId="0" fontId="5" fillId="0" borderId="0" xfId="0" applyFont="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15"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Protection="1">
      <alignment vertical="center"/>
      <protection hidden="1"/>
    </xf>
    <xf numFmtId="0" fontId="15"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2" fillId="10" borderId="29" xfId="0" applyFont="1" applyFill="1" applyBorder="1" applyAlignment="1">
      <alignment horizontal="center" vertical="center" shrinkToFit="1"/>
    </xf>
    <xf numFmtId="0" fontId="2" fillId="10" borderId="25" xfId="0" applyFont="1" applyFill="1" applyBorder="1" applyAlignment="1">
      <alignment horizontal="center" vertical="center" shrinkToFit="1"/>
    </xf>
    <xf numFmtId="0" fontId="2" fillId="10" borderId="0" xfId="0" applyFont="1" applyFill="1" applyAlignment="1">
      <alignment horizontal="center" vertical="center" shrinkToFit="1"/>
    </xf>
    <xf numFmtId="0" fontId="2" fillId="10" borderId="26" xfId="0" applyFont="1" applyFill="1" applyBorder="1" applyAlignment="1">
      <alignment horizontal="center" vertical="center" shrinkToFit="1"/>
    </xf>
    <xf numFmtId="0" fontId="2" fillId="10" borderId="27" xfId="0" applyFont="1" applyFill="1" applyBorder="1" applyAlignment="1">
      <alignment horizontal="center" vertical="center" shrinkToFit="1"/>
    </xf>
    <xf numFmtId="0" fontId="2" fillId="10" borderId="28"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2" borderId="35" xfId="0" applyFont="1" applyFill="1" applyBorder="1" applyAlignment="1">
      <alignment horizontal="center" vertical="center"/>
    </xf>
    <xf numFmtId="0" fontId="2" fillId="0" borderId="48"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2" borderId="5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35" xfId="0" applyFont="1" applyFill="1" applyBorder="1" applyAlignment="1">
      <alignment horizontal="center" vertical="center"/>
    </xf>
    <xf numFmtId="0" fontId="28" fillId="4" borderId="54" xfId="0" applyFont="1" applyFill="1" applyBorder="1" applyAlignment="1">
      <alignment vertical="center" shrinkToFit="1"/>
    </xf>
    <xf numFmtId="0" fontId="29" fillId="2" borderId="55"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2" fillId="14" borderId="58" xfId="0" applyFont="1" applyFill="1" applyBorder="1" applyAlignment="1" applyProtection="1">
      <alignment horizontal="center" vertical="center" shrinkToFit="1"/>
      <protection hidden="1"/>
    </xf>
    <xf numFmtId="0" fontId="21" fillId="13" borderId="61" xfId="0" applyFont="1" applyFill="1" applyBorder="1" applyAlignment="1">
      <alignment horizontal="center" vertical="center" shrinkToFit="1"/>
    </xf>
    <xf numFmtId="0" fontId="22" fillId="14" borderId="62" xfId="0" applyFont="1" applyFill="1" applyBorder="1" applyAlignment="1" applyProtection="1">
      <alignment horizontal="center" vertical="center" shrinkToFit="1"/>
      <protection hidden="1"/>
    </xf>
    <xf numFmtId="0" fontId="30" fillId="9" borderId="0" xfId="0" applyFont="1" applyFill="1">
      <alignment vertical="center"/>
    </xf>
    <xf numFmtId="0" fontId="31" fillId="9" borderId="0" xfId="0" applyFont="1" applyFill="1" applyAlignment="1" applyProtection="1">
      <alignment horizontal="center" vertical="center"/>
      <protection locked="0"/>
    </xf>
    <xf numFmtId="0" fontId="2" fillId="2" borderId="64"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13" borderId="68" xfId="0" applyFont="1" applyFill="1" applyBorder="1" applyAlignment="1">
      <alignment horizontal="center" vertical="center" shrinkToFit="1"/>
    </xf>
    <xf numFmtId="0" fontId="2" fillId="13" borderId="6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14" fontId="33" fillId="10" borderId="72" xfId="0" applyNumberFormat="1" applyFont="1" applyFill="1" applyBorder="1" applyAlignment="1">
      <alignment horizontal="center" vertical="center" shrinkToFit="1"/>
    </xf>
    <xf numFmtId="0" fontId="33" fillId="10" borderId="73" xfId="0" applyFont="1" applyFill="1" applyBorder="1" applyAlignment="1">
      <alignment horizontal="center" vertical="center" shrinkToFit="1"/>
    </xf>
    <xf numFmtId="0" fontId="2" fillId="10" borderId="23" xfId="0" applyFont="1" applyFill="1" applyBorder="1" applyAlignment="1">
      <alignment horizontal="center" vertical="center" shrinkToFit="1"/>
    </xf>
    <xf numFmtId="0" fontId="2" fillId="10" borderId="74" xfId="0" applyFont="1" applyFill="1" applyBorder="1" applyAlignment="1">
      <alignment horizontal="center" vertical="center" shrinkToFit="1"/>
    </xf>
    <xf numFmtId="0" fontId="33" fillId="10" borderId="75" xfId="0" applyFont="1" applyFill="1" applyBorder="1" applyAlignment="1">
      <alignment horizontal="center" vertical="center" shrinkToFit="1"/>
    </xf>
    <xf numFmtId="0" fontId="2" fillId="0" borderId="76" xfId="0" applyFont="1" applyBorder="1" applyAlignment="1" applyProtection="1">
      <alignment horizontal="center" vertical="center" shrinkToFit="1"/>
      <protection locked="0"/>
    </xf>
    <xf numFmtId="177" fontId="2" fillId="15" borderId="77" xfId="0" applyNumberFormat="1" applyFont="1" applyFill="1" applyBorder="1" applyAlignment="1" applyProtection="1">
      <alignment horizontal="center" vertical="center" shrinkToFit="1"/>
      <protection locked="0"/>
    </xf>
    <xf numFmtId="0" fontId="2" fillId="0" borderId="78"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177" fontId="2" fillId="15" borderId="79"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177" fontId="2" fillId="15" borderId="80" xfId="0" applyNumberFormat="1" applyFont="1" applyFill="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177" fontId="2" fillId="15" borderId="81" xfId="0" applyNumberFormat="1" applyFont="1" applyFill="1" applyBorder="1" applyAlignment="1" applyProtection="1">
      <alignment horizontal="center" vertical="center" shrinkToFit="1"/>
      <protection locked="0"/>
    </xf>
    <xf numFmtId="0" fontId="29" fillId="15" borderId="82" xfId="0" applyFont="1" applyFill="1" applyBorder="1" applyAlignment="1" applyProtection="1">
      <alignment horizontal="center" vertical="center"/>
      <protection locked="0"/>
    </xf>
    <xf numFmtId="0" fontId="15" fillId="15" borderId="83" xfId="0" applyFont="1" applyFill="1" applyBorder="1" applyAlignment="1" applyProtection="1">
      <alignment horizontal="center" vertical="center"/>
      <protection locked="0"/>
    </xf>
    <xf numFmtId="177" fontId="2" fillId="15" borderId="84" xfId="0" applyNumberFormat="1" applyFont="1" applyFill="1" applyBorder="1" applyAlignment="1" applyProtection="1">
      <alignment horizontal="center" vertical="center" shrinkToFit="1"/>
      <protection locked="0"/>
    </xf>
    <xf numFmtId="0" fontId="29" fillId="15" borderId="85" xfId="0" applyFont="1" applyFill="1" applyBorder="1" applyAlignment="1" applyProtection="1">
      <alignment horizontal="center" vertical="center"/>
      <protection locked="0"/>
    </xf>
    <xf numFmtId="0" fontId="15" fillId="15" borderId="86" xfId="0" applyFont="1" applyFill="1" applyBorder="1" applyAlignment="1" applyProtection="1">
      <alignment horizontal="center" vertical="center"/>
      <protection locked="0"/>
    </xf>
    <xf numFmtId="177" fontId="2" fillId="15" borderId="87" xfId="0" applyNumberFormat="1" applyFont="1" applyFill="1" applyBorder="1" applyAlignment="1" applyProtection="1">
      <alignment horizontal="center" vertical="center" shrinkToFit="1"/>
      <protection locked="0"/>
    </xf>
    <xf numFmtId="0" fontId="29" fillId="15" borderId="88" xfId="0" applyFont="1" applyFill="1" applyBorder="1" applyAlignment="1" applyProtection="1">
      <alignment horizontal="center" vertical="center"/>
      <protection locked="0"/>
    </xf>
    <xf numFmtId="0" fontId="15" fillId="15" borderId="89" xfId="0" applyFont="1" applyFill="1" applyBorder="1" applyAlignment="1" applyProtection="1">
      <alignment horizontal="center" vertical="center"/>
      <protection locked="0"/>
    </xf>
    <xf numFmtId="0" fontId="29" fillId="15" borderId="90" xfId="0" applyFont="1" applyFill="1" applyBorder="1" applyAlignment="1" applyProtection="1">
      <alignment horizontal="center" vertical="center"/>
      <protection locked="0"/>
    </xf>
    <xf numFmtId="0" fontId="15" fillId="15" borderId="91" xfId="0" applyFont="1" applyFill="1" applyBorder="1" applyAlignment="1" applyProtection="1">
      <alignment horizontal="center" vertical="center"/>
      <protection locked="0"/>
    </xf>
    <xf numFmtId="0" fontId="29" fillId="15" borderId="92" xfId="0" applyFont="1" applyFill="1" applyBorder="1" applyAlignment="1" applyProtection="1">
      <alignment horizontal="center" vertical="center"/>
      <protection locked="0"/>
    </xf>
    <xf numFmtId="0" fontId="15" fillId="15" borderId="93" xfId="0" applyFont="1" applyFill="1" applyBorder="1" applyAlignment="1" applyProtection="1">
      <alignment horizontal="center" vertical="center"/>
      <protection locked="0"/>
    </xf>
    <xf numFmtId="0" fontId="2" fillId="0" borderId="94" xfId="0" applyFont="1" applyBorder="1" applyAlignment="1" applyProtection="1">
      <alignment horizontal="center" vertical="center" shrinkToFit="1"/>
      <protection locked="0"/>
    </xf>
    <xf numFmtId="0" fontId="2" fillId="0" borderId="95" xfId="0" applyFont="1" applyBorder="1" applyAlignment="1" applyProtection="1">
      <alignment horizontal="center" vertical="center" shrinkToFit="1"/>
      <protection locked="0"/>
    </xf>
    <xf numFmtId="0" fontId="2" fillId="0" borderId="96" xfId="0" applyFont="1" applyBorder="1" applyAlignment="1" applyProtection="1">
      <alignment horizontal="center" vertical="center" shrinkToFit="1"/>
      <protection locked="0"/>
    </xf>
    <xf numFmtId="0" fontId="2" fillId="0" borderId="97" xfId="0" applyFont="1" applyBorder="1" applyAlignment="1" applyProtection="1">
      <alignment horizontal="center" vertical="center" shrinkToFit="1"/>
      <protection locked="0"/>
    </xf>
    <xf numFmtId="0" fontId="2" fillId="0" borderId="98" xfId="0" applyFont="1" applyBorder="1" applyAlignment="1" applyProtection="1">
      <alignment horizontal="center" vertical="center" shrinkToFit="1"/>
      <protection locked="0"/>
    </xf>
    <xf numFmtId="0" fontId="2" fillId="0" borderId="99"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19" fillId="13" borderId="104" xfId="0" applyFont="1" applyFill="1" applyBorder="1" applyAlignment="1">
      <alignment horizontal="center" vertical="center" wrapText="1" shrinkToFit="1"/>
    </xf>
    <xf numFmtId="0" fontId="34" fillId="0" borderId="0" xfId="0" applyFont="1" applyProtection="1">
      <alignment vertical="center"/>
      <protection hidden="1"/>
    </xf>
    <xf numFmtId="0" fontId="16" fillId="15" borderId="108" xfId="0" applyFont="1" applyFill="1" applyBorder="1" applyAlignment="1" applyProtection="1">
      <alignment horizontal="center" vertical="center" shrinkToFit="1"/>
      <protection locked="0"/>
    </xf>
    <xf numFmtId="0" fontId="17" fillId="0" borderId="0" xfId="0" applyFont="1" applyAlignment="1" applyProtection="1">
      <alignment horizontal="center" vertical="center"/>
      <protection hidden="1"/>
    </xf>
    <xf numFmtId="0" fontId="16" fillId="15" borderId="112" xfId="0" applyFont="1" applyFill="1" applyBorder="1" applyAlignment="1" applyProtection="1">
      <alignment horizontal="center" vertical="center" shrinkToFit="1"/>
      <protection locked="0"/>
    </xf>
    <xf numFmtId="0" fontId="22" fillId="0" borderId="114" xfId="0" applyFont="1" applyBorder="1" applyAlignment="1" applyProtection="1">
      <alignment horizontal="center" vertical="center"/>
      <protection locked="0"/>
    </xf>
    <xf numFmtId="0" fontId="22" fillId="0" borderId="117" xfId="0" applyFont="1" applyBorder="1" applyAlignment="1" applyProtection="1">
      <alignment horizontal="center" vertical="center"/>
      <protection locked="0"/>
    </xf>
    <xf numFmtId="0" fontId="16" fillId="16" borderId="23" xfId="0" applyFont="1" applyFill="1" applyBorder="1" applyAlignment="1" applyProtection="1">
      <alignment vertical="center" shrinkToFit="1"/>
      <protection hidden="1"/>
    </xf>
    <xf numFmtId="0" fontId="36" fillId="2" borderId="24" xfId="0" applyFont="1" applyFill="1" applyBorder="1" applyAlignment="1">
      <alignment horizontal="center" vertical="center" shrinkToFit="1"/>
    </xf>
    <xf numFmtId="0" fontId="36" fillId="2" borderId="34" xfId="0" applyFont="1" applyFill="1" applyBorder="1" applyAlignment="1">
      <alignment horizontal="center" vertical="center" shrinkToFit="1"/>
    </xf>
    <xf numFmtId="0" fontId="36" fillId="2" borderId="33" xfId="0" applyFont="1" applyFill="1" applyBorder="1" applyAlignment="1">
      <alignment horizontal="center" vertical="center" shrinkToFit="1"/>
    </xf>
    <xf numFmtId="0" fontId="36" fillId="2" borderId="32" xfId="0" applyFont="1" applyFill="1" applyBorder="1" applyAlignment="1">
      <alignment horizontal="center" vertical="center" shrinkToFit="1"/>
    </xf>
    <xf numFmtId="0" fontId="16" fillId="16" borderId="23" xfId="0" applyFont="1" applyFill="1" applyBorder="1" applyAlignment="1" applyProtection="1">
      <alignment horizontal="center" vertical="center"/>
      <protection hidden="1"/>
    </xf>
    <xf numFmtId="0" fontId="37" fillId="10" borderId="14" xfId="0" applyFont="1" applyFill="1" applyBorder="1" applyAlignment="1">
      <alignment horizontal="center" vertical="center" shrinkToFit="1"/>
    </xf>
    <xf numFmtId="0" fontId="36" fillId="10" borderId="119" xfId="0" applyFont="1" applyFill="1" applyBorder="1" applyAlignment="1">
      <alignment horizontal="center" vertical="center" shrinkToFit="1"/>
    </xf>
    <xf numFmtId="0" fontId="36" fillId="10" borderId="120" xfId="0" applyFont="1" applyFill="1" applyBorder="1" applyAlignment="1">
      <alignment horizontal="center" vertical="center" shrinkToFit="1"/>
    </xf>
    <xf numFmtId="0" fontId="36" fillId="10" borderId="70" xfId="0" applyFont="1" applyFill="1" applyBorder="1" applyAlignment="1">
      <alignment horizontal="center" vertical="center" shrinkToFit="1"/>
    </xf>
    <xf numFmtId="0" fontId="2" fillId="16" borderId="23" xfId="0" applyFont="1" applyFill="1" applyBorder="1" applyAlignment="1" applyProtection="1">
      <alignment horizontal="center" vertical="center"/>
      <protection hidden="1"/>
    </xf>
    <xf numFmtId="0" fontId="2" fillId="0" borderId="121" xfId="0" applyFont="1" applyBorder="1" applyAlignment="1" applyProtection="1">
      <alignment horizontal="center" vertical="center" shrinkToFit="1"/>
      <protection locked="0"/>
    </xf>
    <xf numFmtId="0" fontId="2" fillId="0" borderId="122" xfId="0" applyFont="1" applyBorder="1" applyAlignment="1" applyProtection="1">
      <alignment horizontal="center" vertical="center" shrinkToFit="1"/>
      <protection locked="0"/>
    </xf>
    <xf numFmtId="0" fontId="36" fillId="16" borderId="23" xfId="0" applyFont="1" applyFill="1" applyBorder="1" applyAlignment="1" applyProtection="1">
      <alignment horizontal="center" vertical="center"/>
      <protection locked="0" hidden="1"/>
    </xf>
    <xf numFmtId="0" fontId="2" fillId="0" borderId="123" xfId="0" applyFont="1" applyBorder="1" applyAlignment="1" applyProtection="1">
      <alignment horizontal="center" vertical="center" shrinkToFit="1"/>
      <protection locked="0"/>
    </xf>
    <xf numFmtId="49" fontId="17" fillId="0" borderId="0" xfId="0" applyNumberFormat="1" applyFont="1" applyAlignment="1" applyProtection="1">
      <alignment horizontal="center" vertical="center"/>
      <protection hidden="1"/>
    </xf>
    <xf numFmtId="0" fontId="38" fillId="0" borderId="0" xfId="0" applyFont="1" applyAlignment="1" applyProtection="1">
      <alignment vertical="center" shrinkToFit="1"/>
      <protection hidden="1"/>
    </xf>
    <xf numFmtId="0" fontId="16" fillId="16" borderId="0" xfId="0" applyFont="1" applyFill="1" applyAlignment="1" applyProtection="1">
      <alignment horizontal="center" vertical="center"/>
      <protection hidden="1"/>
    </xf>
    <xf numFmtId="0" fontId="36" fillId="16" borderId="0" xfId="0" applyFont="1" applyFill="1" applyAlignment="1" applyProtection="1">
      <alignment horizontal="center" vertical="center"/>
      <protection locked="0" hidden="1"/>
    </xf>
    <xf numFmtId="0" fontId="36" fillId="0" borderId="0" xfId="0" applyFont="1" applyAlignment="1" applyProtection="1">
      <alignment horizontal="center" vertical="center"/>
      <protection hidden="1"/>
    </xf>
    <xf numFmtId="0" fontId="38" fillId="0" borderId="0" xfId="0" applyFont="1" applyProtection="1">
      <alignment vertical="center"/>
      <protection hidden="1"/>
    </xf>
    <xf numFmtId="0" fontId="16" fillId="0" borderId="0" xfId="0" applyFont="1" applyProtection="1">
      <alignment vertical="center"/>
      <protection hidden="1"/>
    </xf>
    <xf numFmtId="0" fontId="39" fillId="0" borderId="0" xfId="0" applyFont="1" applyProtection="1">
      <alignment vertical="center"/>
      <protection hidden="1"/>
    </xf>
    <xf numFmtId="0" fontId="2" fillId="0" borderId="0" xfId="0" applyFont="1" applyProtection="1">
      <alignment vertical="center"/>
      <protection hidden="1"/>
    </xf>
    <xf numFmtId="0" fontId="15" fillId="0" borderId="0" xfId="0" applyFont="1" applyAlignment="1" applyProtection="1">
      <alignment horizontal="center" vertical="center"/>
      <protection hidden="1"/>
    </xf>
    <xf numFmtId="0" fontId="38" fillId="0" borderId="0" xfId="0" applyFont="1">
      <alignment vertical="center"/>
    </xf>
    <xf numFmtId="0" fontId="39" fillId="0" borderId="0" xfId="0" applyFont="1">
      <alignment vertical="center"/>
    </xf>
    <xf numFmtId="0" fontId="2" fillId="0" borderId="0" xfId="0" applyFont="1">
      <alignment vertical="center"/>
    </xf>
    <xf numFmtId="0" fontId="2" fillId="11" borderId="53"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shrinkToFit="1"/>
    </xf>
    <xf numFmtId="0" fontId="39" fillId="0" borderId="0" xfId="0" applyFont="1" applyAlignment="1">
      <alignment vertical="center" shrinkToFit="1"/>
    </xf>
    <xf numFmtId="0" fontId="38" fillId="0" borderId="0" xfId="0" applyFont="1" applyAlignment="1">
      <alignment horizontal="center" vertical="center"/>
    </xf>
    <xf numFmtId="0" fontId="38" fillId="0" borderId="0" xfId="0" applyFont="1" applyAlignment="1">
      <alignment horizontal="center" vertical="center" shrinkToFit="1"/>
    </xf>
    <xf numFmtId="0" fontId="38" fillId="0" borderId="0" xfId="0" applyFont="1" applyAlignment="1">
      <alignment vertical="center" shrinkToFit="1"/>
    </xf>
    <xf numFmtId="0" fontId="16" fillId="0" borderId="0" xfId="0" applyFont="1" applyAlignment="1">
      <alignment horizontal="center" vertical="center"/>
    </xf>
    <xf numFmtId="0" fontId="16" fillId="0" borderId="0" xfId="0" applyFont="1" applyAlignment="1">
      <alignment horizontal="center" vertical="center" shrinkToFit="1"/>
    </xf>
    <xf numFmtId="0" fontId="16" fillId="0" borderId="0" xfId="0" applyFont="1" applyAlignment="1">
      <alignment vertical="center" shrinkToFit="1"/>
    </xf>
    <xf numFmtId="0" fontId="38" fillId="0" borderId="0" xfId="0" applyFont="1" applyAlignment="1" applyProtection="1">
      <alignment horizontal="right" vertical="center"/>
      <protection hidden="1"/>
    </xf>
    <xf numFmtId="0" fontId="40" fillId="0" borderId="0" xfId="0" applyFont="1" applyProtection="1">
      <alignment vertical="center"/>
      <protection hidden="1"/>
    </xf>
    <xf numFmtId="0" fontId="15" fillId="0" borderId="0" xfId="0" applyFont="1" applyAlignment="1">
      <alignment horizontal="center" vertical="center" shrinkToFit="1"/>
    </xf>
    <xf numFmtId="0" fontId="15" fillId="0" borderId="0" xfId="0" applyFont="1" applyAlignment="1">
      <alignment vertical="center" shrinkToFit="1"/>
    </xf>
    <xf numFmtId="0" fontId="44" fillId="0" borderId="0" xfId="0" applyFont="1" applyAlignment="1">
      <alignment horizontal="left" wrapText="1"/>
    </xf>
    <xf numFmtId="0" fontId="46" fillId="13" borderId="18" xfId="0" applyFont="1" applyFill="1" applyBorder="1" applyAlignment="1">
      <alignment horizontal="center" vertical="center" wrapText="1" shrinkToFit="1"/>
    </xf>
    <xf numFmtId="0" fontId="47" fillId="7" borderId="20" xfId="0" applyFont="1" applyFill="1" applyBorder="1" applyAlignment="1" applyProtection="1">
      <alignment horizontal="center" vertical="center" wrapText="1"/>
      <protection hidden="1"/>
    </xf>
    <xf numFmtId="0" fontId="46" fillId="13" borderId="56" xfId="0" applyFont="1" applyFill="1" applyBorder="1" applyAlignment="1">
      <alignment horizontal="center" vertical="center" shrinkToFit="1"/>
    </xf>
    <xf numFmtId="0" fontId="46" fillId="13" borderId="101" xfId="0" applyFont="1" applyFill="1" applyBorder="1" applyAlignment="1">
      <alignment horizontal="center" vertical="center" shrinkToFit="1"/>
    </xf>
    <xf numFmtId="0" fontId="47" fillId="14" borderId="59" xfId="0" applyFont="1" applyFill="1" applyBorder="1" applyAlignment="1" applyProtection="1">
      <alignment horizontal="center" vertical="center" shrinkToFit="1"/>
      <protection hidden="1"/>
    </xf>
    <xf numFmtId="0" fontId="47" fillId="14" borderId="105" xfId="0" applyFont="1" applyFill="1" applyBorder="1" applyAlignment="1" applyProtection="1">
      <alignment horizontal="center" vertical="center" shrinkToFit="1"/>
      <protection hidden="1"/>
    </xf>
    <xf numFmtId="0" fontId="47" fillId="14" borderId="63" xfId="0" applyFont="1" applyFill="1" applyBorder="1" applyAlignment="1" applyProtection="1">
      <alignment horizontal="center" vertical="center" shrinkToFit="1"/>
      <protection hidden="1"/>
    </xf>
    <xf numFmtId="0" fontId="47" fillId="14" borderId="109" xfId="0" applyFont="1" applyFill="1" applyBorder="1" applyAlignment="1" applyProtection="1">
      <alignment horizontal="center" vertical="center" shrinkToFit="1"/>
      <protection hidden="1"/>
    </xf>
    <xf numFmtId="176" fontId="29" fillId="15" borderId="127" xfId="0" applyNumberFormat="1" applyFont="1" applyFill="1" applyBorder="1" applyAlignment="1" applyProtection="1">
      <alignment horizontal="center" vertical="center"/>
      <protection locked="0"/>
    </xf>
    <xf numFmtId="0" fontId="15" fillId="15" borderId="128" xfId="0" applyFont="1" applyFill="1" applyBorder="1" applyAlignment="1" applyProtection="1">
      <alignment horizontal="center" vertical="center"/>
      <protection locked="0"/>
    </xf>
    <xf numFmtId="0" fontId="29" fillId="15" borderId="129" xfId="0" applyFont="1" applyFill="1" applyBorder="1" applyAlignment="1" applyProtection="1">
      <alignment horizontal="center" vertical="center"/>
      <protection locked="0"/>
    </xf>
    <xf numFmtId="0" fontId="15" fillId="15" borderId="130" xfId="0" applyFont="1" applyFill="1" applyBorder="1" applyAlignment="1" applyProtection="1">
      <alignment horizontal="center" vertical="center"/>
      <protection locked="0"/>
    </xf>
    <xf numFmtId="0" fontId="29" fillId="15" borderId="131" xfId="0" applyFont="1" applyFill="1" applyBorder="1" applyAlignment="1" applyProtection="1">
      <alignment horizontal="center" vertical="center"/>
      <protection locked="0"/>
    </xf>
    <xf numFmtId="0" fontId="15" fillId="15" borderId="132" xfId="0" applyFont="1" applyFill="1" applyBorder="1" applyAlignment="1" applyProtection="1">
      <alignment horizontal="center" vertical="center"/>
      <protection locked="0"/>
    </xf>
    <xf numFmtId="0" fontId="29" fillId="15" borderId="127" xfId="0" applyFont="1" applyFill="1" applyBorder="1" applyAlignment="1" applyProtection="1">
      <alignment horizontal="center" vertical="center"/>
      <protection locked="0"/>
    </xf>
    <xf numFmtId="0" fontId="29" fillId="15" borderId="133" xfId="0" applyFont="1" applyFill="1" applyBorder="1" applyAlignment="1" applyProtection="1">
      <alignment horizontal="center" vertical="center"/>
      <protection locked="0"/>
    </xf>
    <xf numFmtId="0" fontId="15" fillId="15" borderId="134" xfId="0" applyFont="1" applyFill="1" applyBorder="1" applyAlignment="1" applyProtection="1">
      <alignment horizontal="center" vertical="center"/>
      <protection locked="0"/>
    </xf>
    <xf numFmtId="0" fontId="29" fillId="15" borderId="135" xfId="0" applyFont="1" applyFill="1" applyBorder="1" applyAlignment="1" applyProtection="1">
      <alignment horizontal="center" vertical="center"/>
      <protection locked="0"/>
    </xf>
    <xf numFmtId="0" fontId="29" fillId="15" borderId="136" xfId="0" applyFont="1" applyFill="1" applyBorder="1" applyAlignment="1" applyProtection="1">
      <alignment horizontal="center" vertical="center"/>
      <protection locked="0"/>
    </xf>
    <xf numFmtId="0" fontId="29" fillId="15" borderId="137" xfId="0" applyFont="1" applyFill="1" applyBorder="1" applyAlignment="1" applyProtection="1">
      <alignment horizontal="center" vertical="center"/>
      <protection locked="0"/>
    </xf>
    <xf numFmtId="0" fontId="15" fillId="15" borderId="138" xfId="0" applyFont="1" applyFill="1" applyBorder="1" applyAlignment="1" applyProtection="1">
      <alignment horizontal="center" vertical="center"/>
      <protection locked="0"/>
    </xf>
    <xf numFmtId="0" fontId="29" fillId="15" borderId="139" xfId="0" applyFont="1" applyFill="1" applyBorder="1" applyAlignment="1" applyProtection="1">
      <alignment horizontal="center" vertical="center"/>
      <protection locked="0"/>
    </xf>
    <xf numFmtId="0" fontId="15" fillId="15" borderId="140" xfId="0" applyFont="1" applyFill="1" applyBorder="1" applyAlignment="1" applyProtection="1">
      <alignment horizontal="center" vertical="center"/>
      <protection locked="0"/>
    </xf>
    <xf numFmtId="0" fontId="29" fillId="15" borderId="141" xfId="0" applyFont="1" applyFill="1" applyBorder="1" applyAlignment="1" applyProtection="1">
      <alignment horizontal="center" vertical="center"/>
      <protection locked="0"/>
    </xf>
    <xf numFmtId="0" fontId="15" fillId="15" borderId="142" xfId="0" applyFont="1" applyFill="1" applyBorder="1" applyAlignment="1" applyProtection="1">
      <alignment horizontal="center" vertical="center"/>
      <protection locked="0"/>
    </xf>
    <xf numFmtId="0" fontId="29" fillId="15" borderId="143" xfId="0" applyFont="1" applyFill="1" applyBorder="1" applyAlignment="1" applyProtection="1">
      <alignment horizontal="center" vertical="center"/>
      <protection locked="0"/>
    </xf>
    <xf numFmtId="0" fontId="15" fillId="15" borderId="144" xfId="0" applyFont="1" applyFill="1" applyBorder="1" applyAlignment="1" applyProtection="1">
      <alignment horizontal="center" vertical="center"/>
      <protection locked="0"/>
    </xf>
    <xf numFmtId="0" fontId="22" fillId="7" borderId="20" xfId="0" applyFont="1" applyFill="1" applyBorder="1" applyAlignment="1" applyProtection="1">
      <alignment horizontal="center" vertical="center" shrinkToFit="1"/>
      <protection locked="0"/>
    </xf>
    <xf numFmtId="0" fontId="0" fillId="0" borderId="0" xfId="0" applyProtection="1">
      <alignment vertical="center"/>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4" fillId="4" borderId="0" xfId="0" applyFont="1" applyFill="1" applyAlignment="1">
      <alignment vertical="center" shrinkToFit="1"/>
    </xf>
    <xf numFmtId="0" fontId="29" fillId="6" borderId="19" xfId="0" applyFont="1" applyFill="1" applyBorder="1" applyAlignment="1" applyProtection="1">
      <alignment horizontal="center" vertical="center" shrinkToFit="1"/>
      <protection locked="0"/>
    </xf>
    <xf numFmtId="0" fontId="4" fillId="0" borderId="0" xfId="0" applyFont="1" applyAlignment="1">
      <alignment vertical="center" shrinkToFit="1"/>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center" vertical="center"/>
      <protection hidden="1"/>
    </xf>
    <xf numFmtId="0" fontId="0" fillId="4" borderId="0" xfId="0" applyFill="1" applyAlignment="1" applyProtection="1">
      <alignment vertical="center" shrinkToFit="1"/>
      <protection hidden="1"/>
    </xf>
    <xf numFmtId="0" fontId="45" fillId="4" borderId="0" xfId="0"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6" fillId="0" borderId="0" xfId="0" applyFont="1" applyAlignment="1" applyProtection="1">
      <alignment horizontal="center" vertical="center" shrinkToFit="1"/>
      <protection hidden="1"/>
    </xf>
    <xf numFmtId="0" fontId="6" fillId="0" borderId="0" xfId="0" applyFont="1" applyAlignment="1" applyProtection="1">
      <alignment vertical="center" shrinkToFit="1"/>
      <protection hidden="1"/>
    </xf>
    <xf numFmtId="0" fontId="14" fillId="0" borderId="0" xfId="0" applyFont="1" applyAlignment="1" applyProtection="1">
      <alignment horizontal="right" vertical="center"/>
      <protection hidden="1"/>
    </xf>
    <xf numFmtId="0" fontId="13" fillId="6" borderId="0" xfId="0" applyFont="1" applyFill="1" applyAlignment="1" applyProtection="1">
      <alignment horizontal="center" vertical="center"/>
      <protection hidden="1"/>
    </xf>
    <xf numFmtId="0" fontId="12" fillId="6" borderId="0" xfId="0" applyFont="1" applyFill="1" applyProtection="1">
      <alignment vertical="center"/>
      <protection hidden="1"/>
    </xf>
    <xf numFmtId="0" fontId="11" fillId="6" borderId="0" xfId="0" applyFont="1" applyFill="1" applyProtection="1">
      <alignment vertical="center"/>
      <protection hidden="1"/>
    </xf>
    <xf numFmtId="0" fontId="0" fillId="6" borderId="0" xfId="0" applyFill="1" applyProtection="1">
      <alignment vertical="center"/>
      <protection hidden="1"/>
    </xf>
    <xf numFmtId="0" fontId="10" fillId="6" borderId="0" xfId="0" applyFont="1" applyFill="1" applyProtection="1">
      <alignment vertical="center"/>
      <protection hidden="1"/>
    </xf>
    <xf numFmtId="0" fontId="0" fillId="6" borderId="14" xfId="0" applyFill="1" applyBorder="1" applyAlignment="1" applyProtection="1">
      <alignment vertical="center" shrinkToFit="1"/>
      <protection hidden="1"/>
    </xf>
    <xf numFmtId="0" fontId="45" fillId="6" borderId="14" xfId="0" applyFont="1" applyFill="1" applyBorder="1" applyAlignment="1" applyProtection="1">
      <alignment vertical="center" shrinkToFit="1"/>
      <protection hidden="1"/>
    </xf>
    <xf numFmtId="0" fontId="0" fillId="6" borderId="14" xfId="0" applyFill="1" applyBorder="1" applyAlignment="1" applyProtection="1">
      <alignment horizontal="center" vertical="center" shrinkToFit="1"/>
      <protection hidden="1"/>
    </xf>
    <xf numFmtId="0" fontId="0" fillId="6" borderId="0" xfId="0" applyFill="1" applyAlignment="1" applyProtection="1">
      <alignment vertical="center" shrinkToFit="1"/>
      <protection hidden="1"/>
    </xf>
    <xf numFmtId="0" fontId="3" fillId="6" borderId="14" xfId="0" applyFont="1" applyFill="1" applyBorder="1" applyAlignment="1" applyProtection="1">
      <alignment horizontal="center" vertical="center"/>
      <protection hidden="1"/>
    </xf>
    <xf numFmtId="0" fontId="14" fillId="6" borderId="14" xfId="0" applyFont="1" applyFill="1" applyBorder="1" applyAlignment="1" applyProtection="1">
      <alignment horizontal="center" vertical="center"/>
      <protection hidden="1"/>
    </xf>
    <xf numFmtId="0" fontId="6" fillId="6" borderId="14" xfId="0" applyFont="1" applyFill="1" applyBorder="1" applyAlignment="1" applyProtection="1">
      <alignment horizontal="center" vertical="center" shrinkToFit="1"/>
      <protection hidden="1"/>
    </xf>
    <xf numFmtId="0" fontId="6" fillId="6" borderId="0" xfId="0" applyFont="1" applyFill="1" applyAlignment="1" applyProtection="1">
      <alignment vertical="center" shrinkToFit="1"/>
      <protection hidden="1"/>
    </xf>
    <xf numFmtId="0" fontId="6" fillId="6" borderId="0" xfId="0" applyFont="1" applyFill="1" applyProtection="1">
      <alignment vertical="center"/>
      <protection hidden="1"/>
    </xf>
    <xf numFmtId="0" fontId="14" fillId="6" borderId="14" xfId="0" applyFont="1" applyFill="1" applyBorder="1" applyAlignment="1" applyProtection="1">
      <alignment horizontal="right" vertical="center"/>
      <protection hidden="1"/>
    </xf>
    <xf numFmtId="0" fontId="7" fillId="6" borderId="0" xfId="0" applyFont="1" applyFill="1" applyProtection="1">
      <alignment vertical="center"/>
      <protection hidden="1"/>
    </xf>
    <xf numFmtId="0" fontId="8" fillId="6" borderId="0" xfId="0" applyFont="1" applyFill="1" applyProtection="1">
      <alignment vertical="center"/>
      <protection hidden="1"/>
    </xf>
    <xf numFmtId="0" fontId="9" fillId="6" borderId="0" xfId="0" applyFont="1" applyFill="1" applyProtection="1">
      <alignment vertical="center"/>
      <protection hidden="1"/>
    </xf>
    <xf numFmtId="0" fontId="34" fillId="0" borderId="0" xfId="0" applyFont="1" applyAlignment="1">
      <alignment horizontal="center" vertical="center"/>
    </xf>
    <xf numFmtId="0" fontId="9" fillId="0" borderId="0" xfId="0" applyFont="1" applyAlignment="1">
      <alignment horizontal="left" vertical="top" wrapText="1"/>
    </xf>
    <xf numFmtId="0" fontId="41" fillId="0" borderId="0" xfId="0" applyFont="1" applyAlignment="1">
      <alignment horizontal="left" vertical="top" wrapText="1"/>
    </xf>
    <xf numFmtId="0" fontId="25" fillId="8" borderId="21" xfId="0" applyFont="1" applyFill="1" applyBorder="1" applyAlignment="1">
      <alignment horizontal="center" vertical="center" textRotation="255" shrinkToFit="1"/>
    </xf>
    <xf numFmtId="0" fontId="25" fillId="8" borderId="22" xfId="0" applyFont="1" applyFill="1" applyBorder="1" applyAlignment="1">
      <alignment horizontal="center" vertical="center" textRotation="255" shrinkToFit="1"/>
    </xf>
    <xf numFmtId="0" fontId="25" fillId="8"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5" xfId="0" applyFont="1" applyFill="1" applyBorder="1" applyAlignment="1">
      <alignment horizontal="center" vertical="center" wrapText="1" shrinkToFit="1"/>
    </xf>
    <xf numFmtId="0" fontId="2" fillId="2" borderId="0" xfId="0" applyFont="1" applyFill="1" applyAlignment="1">
      <alignment horizontal="center" vertical="center" shrinkToFit="1"/>
    </xf>
    <xf numFmtId="0" fontId="2" fillId="2" borderId="3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6" fillId="9" borderId="1" xfId="0" applyFont="1" applyFill="1" applyBorder="1" applyAlignment="1">
      <alignment wrapText="1"/>
    </xf>
    <xf numFmtId="0" fontId="26" fillId="9" borderId="2" xfId="0" applyFont="1" applyFill="1" applyBorder="1" applyAlignment="1">
      <alignment wrapText="1"/>
    </xf>
    <xf numFmtId="0" fontId="26" fillId="9" borderId="23" xfId="0" applyFont="1" applyFill="1" applyBorder="1" applyAlignment="1">
      <alignment wrapText="1"/>
    </xf>
    <xf numFmtId="0" fontId="26" fillId="9" borderId="0" xfId="0" applyFont="1" applyFill="1" applyAlignment="1">
      <alignment wrapText="1"/>
    </xf>
    <xf numFmtId="0" fontId="26" fillId="10" borderId="23" xfId="0" applyFont="1" applyFill="1" applyBorder="1" applyAlignment="1">
      <alignment vertical="top" wrapText="1"/>
    </xf>
    <xf numFmtId="0" fontId="26" fillId="10" borderId="0" xfId="0" applyFont="1" applyFill="1" applyAlignment="1">
      <alignment vertical="top" wrapText="1"/>
    </xf>
    <xf numFmtId="0" fontId="26" fillId="10" borderId="10" xfId="0" applyFont="1" applyFill="1" applyBorder="1" applyAlignment="1">
      <alignment vertical="top" wrapText="1"/>
    </xf>
    <xf numFmtId="0" fontId="26" fillId="10" borderId="7" xfId="0" applyFont="1" applyFill="1" applyBorder="1" applyAlignment="1">
      <alignment vertical="top" wrapText="1"/>
    </xf>
    <xf numFmtId="0" fontId="26" fillId="10" borderId="8" xfId="0" applyFont="1" applyFill="1" applyBorder="1" applyAlignment="1">
      <alignment vertical="top" wrapText="1"/>
    </xf>
    <xf numFmtId="0" fontId="26" fillId="10" borderId="11" xfId="0" applyFont="1" applyFill="1" applyBorder="1" applyAlignment="1">
      <alignment vertical="top" wrapText="1"/>
    </xf>
    <xf numFmtId="0" fontId="24" fillId="13" borderId="14" xfId="0" applyFont="1" applyFill="1" applyBorder="1" applyAlignment="1">
      <alignment horizontal="center" vertical="center"/>
    </xf>
    <xf numFmtId="178" fontId="49" fillId="14" borderId="14" xfId="0" applyNumberFormat="1" applyFont="1" applyFill="1" applyBorder="1" applyAlignment="1" applyProtection="1">
      <alignment horizontal="center" vertical="center"/>
      <protection hidden="1"/>
    </xf>
    <xf numFmtId="0" fontId="35" fillId="9" borderId="2" xfId="0" applyFont="1" applyFill="1" applyBorder="1" applyAlignment="1">
      <alignment horizontal="center" vertical="center" wrapText="1"/>
    </xf>
    <xf numFmtId="0" fontId="35" fillId="9" borderId="9" xfId="0" applyFont="1" applyFill="1" applyBorder="1" applyAlignment="1">
      <alignment horizontal="center" vertical="center" wrapText="1"/>
    </xf>
    <xf numFmtId="0" fontId="2" fillId="2" borderId="2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0" xfId="0" applyFont="1" applyFill="1" applyAlignment="1">
      <alignment horizontal="center" vertical="center" wrapText="1" shrinkToFit="1"/>
    </xf>
    <xf numFmtId="0" fontId="2" fillId="2" borderId="29"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xf numFmtId="0" fontId="36" fillId="2" borderId="115" xfId="0" applyFont="1" applyFill="1" applyBorder="1" applyAlignment="1">
      <alignment horizontal="center" vertical="center" shrinkToFit="1"/>
    </xf>
    <xf numFmtId="0" fontId="36" fillId="2" borderId="118" xfId="0" applyFont="1" applyFill="1" applyBorder="1" applyAlignment="1">
      <alignment horizontal="center" vertical="center" shrinkToFit="1"/>
    </xf>
    <xf numFmtId="0" fontId="24" fillId="15" borderId="106" xfId="0" applyFont="1" applyFill="1" applyBorder="1" applyAlignment="1" applyProtection="1">
      <alignment horizontal="center" vertical="center" shrinkToFit="1"/>
      <protection locked="0"/>
    </xf>
    <xf numFmtId="0" fontId="24" fillId="15" borderId="107" xfId="0" applyFont="1" applyFill="1" applyBorder="1" applyAlignment="1" applyProtection="1">
      <alignment horizontal="center" vertical="center" shrinkToFit="1"/>
      <protection locked="0"/>
    </xf>
    <xf numFmtId="0" fontId="23" fillId="0" borderId="125"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126" xfId="0" applyFont="1" applyBorder="1" applyAlignment="1" applyProtection="1">
      <alignment horizontal="center" vertical="center" shrinkToFit="1"/>
      <protection locked="0"/>
    </xf>
    <xf numFmtId="49" fontId="45" fillId="0" borderId="20" xfId="0" applyNumberFormat="1" applyFont="1" applyBorder="1" applyAlignment="1" applyProtection="1">
      <alignment horizontal="left" vertical="center" shrinkToFit="1"/>
      <protection locked="0"/>
    </xf>
    <xf numFmtId="49" fontId="0" fillId="0" borderId="20" xfId="0" applyNumberFormat="1" applyBorder="1" applyAlignment="1" applyProtection="1">
      <alignment horizontal="left" vertical="center" shrinkToFit="1"/>
      <protection locked="0"/>
    </xf>
    <xf numFmtId="49" fontId="0" fillId="0" borderId="20" xfId="0" applyNumberFormat="1" applyBorder="1" applyAlignment="1" applyProtection="1">
      <alignment horizontal="center" vertical="center" shrinkToFit="1"/>
      <protection locked="0"/>
    </xf>
    <xf numFmtId="49" fontId="0" fillId="0" borderId="60" xfId="0" applyNumberFormat="1" applyBorder="1" applyAlignment="1" applyProtection="1">
      <alignment horizontal="center" vertical="center" shrinkToFit="1"/>
      <protection locked="0"/>
    </xf>
    <xf numFmtId="5" fontId="31" fillId="9" borderId="0" xfId="0" applyNumberFormat="1" applyFont="1" applyFill="1" applyAlignment="1">
      <alignment horizontal="center" vertical="center"/>
    </xf>
    <xf numFmtId="5" fontId="31" fillId="9" borderId="10" xfId="0" applyNumberFormat="1" applyFont="1" applyFill="1" applyBorder="1" applyAlignment="1">
      <alignment horizontal="center" vertical="center"/>
    </xf>
    <xf numFmtId="0" fontId="24" fillId="15" borderId="110" xfId="0" applyFont="1" applyFill="1" applyBorder="1" applyAlignment="1" applyProtection="1">
      <alignment horizontal="center" vertical="center" shrinkToFit="1"/>
      <protection locked="0"/>
    </xf>
    <xf numFmtId="0" fontId="24" fillId="15" borderId="111" xfId="0" applyFont="1" applyFill="1" applyBorder="1" applyAlignment="1" applyProtection="1">
      <alignment horizontal="center" vertical="center" shrinkToFit="1"/>
      <protection locked="0"/>
    </xf>
    <xf numFmtId="0" fontId="32" fillId="2" borderId="65" xfId="0" applyFont="1" applyFill="1" applyBorder="1" applyAlignment="1">
      <alignment horizontal="right" vertical="center" shrinkToFit="1"/>
    </xf>
    <xf numFmtId="0" fontId="2" fillId="16" borderId="1" xfId="0" applyFont="1" applyFill="1" applyBorder="1" applyAlignment="1">
      <alignment horizontal="center" vertical="center" wrapText="1"/>
    </xf>
    <xf numFmtId="0" fontId="2" fillId="16" borderId="113" xfId="0" applyFont="1" applyFill="1" applyBorder="1" applyAlignment="1">
      <alignment horizontal="center" vertical="center" wrapText="1"/>
    </xf>
    <xf numFmtId="0" fontId="2" fillId="16" borderId="115" xfId="0" applyFont="1" applyFill="1" applyBorder="1" applyAlignment="1">
      <alignment horizontal="center" vertical="center" wrapText="1"/>
    </xf>
    <xf numFmtId="0" fontId="2" fillId="16" borderId="116" xfId="0" applyFont="1" applyFill="1" applyBorder="1" applyAlignment="1">
      <alignment horizontal="center" vertical="center" wrapText="1"/>
    </xf>
    <xf numFmtId="0" fontId="18" fillId="4" borderId="15"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14" fontId="27" fillId="12" borderId="16" xfId="0" applyNumberFormat="1" applyFont="1" applyFill="1" applyBorder="1" applyAlignment="1">
      <alignment horizontal="center" vertical="center" shrinkToFit="1"/>
    </xf>
    <xf numFmtId="0" fontId="19" fillId="13" borderId="102" xfId="0" applyFont="1" applyFill="1" applyBorder="1" applyAlignment="1">
      <alignment horizontal="center" vertical="center" wrapText="1" shrinkToFit="1"/>
    </xf>
    <xf numFmtId="0" fontId="19" fillId="13" borderId="103"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19" fillId="2" borderId="124"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113" xfId="0" applyFont="1" applyFill="1" applyBorder="1" applyAlignment="1">
      <alignment horizontal="center" vertical="center" wrapText="1" shrinkToFit="1"/>
    </xf>
  </cellXfs>
  <cellStyles count="1">
    <cellStyle name="標準" xfId="0" builtinId="0"/>
  </cellStyles>
  <dxfs count="17">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
      <font>
        <color rgb="FFFF0000"/>
      </font>
    </dxf>
  </dxfs>
  <tableStyles count="0" defaultTableStyle="TableStyleMedium9"/>
  <colors>
    <mruColors>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73786</xdr:colOff>
      <xdr:row>38</xdr:row>
      <xdr:rowOff>218943</xdr:rowOff>
    </xdr:from>
    <xdr:to>
      <xdr:col>23</xdr:col>
      <xdr:colOff>414434</xdr:colOff>
      <xdr:row>45</xdr:row>
      <xdr:rowOff>19133</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8464751" y="10008402"/>
          <a:ext cx="1739142" cy="1494519"/>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45</xdr:col>
          <xdr:colOff>74804</xdr:colOff>
          <xdr:row>7</xdr:row>
          <xdr:rowOff>0</xdr:rowOff>
        </xdr:from>
        <xdr:to>
          <xdr:col>51</xdr:col>
          <xdr:colOff>263387</xdr:colOff>
          <xdr:row>23</xdr:row>
          <xdr:rowOff>97073</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人数確認表!$A$1:$O$26" spid="_x0000_s1042"/>
                </a:ext>
              </a:extLst>
            </xdr:cNvPicPr>
          </xdr:nvPicPr>
          <xdr:blipFill>
            <a:blip xmlns:r="http://schemas.openxmlformats.org/officeDocument/2006/relationships" r:embed="rId1"/>
            <a:srcRect/>
            <a:stretch>
              <a:fillRect/>
            </a:stretch>
          </xdr:blipFill>
          <xdr:spPr bwMode="auto">
            <a:xfrm>
              <a:off x="7999604" y="2862470"/>
              <a:ext cx="3885940" cy="3880568"/>
            </a:xfrm>
            <a:prstGeom prst="rect">
              <a:avLst/>
            </a:prstGeom>
            <a:noFill/>
            <a:ln w="28575">
              <a:solidFill>
                <a:srgbClr val="FF0000"/>
              </a:solidFill>
            </a:ln>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5" x14ac:dyDescent="0.15"/>
  <cols>
    <col min="1" max="9" width="10" customWidth="1"/>
  </cols>
  <sheetData>
    <row r="1" spans="1:9" x14ac:dyDescent="0.15">
      <c r="A1" s="252" t="s">
        <v>0</v>
      </c>
      <c r="B1" s="253"/>
      <c r="C1" s="253"/>
      <c r="D1" s="253"/>
      <c r="E1" s="253"/>
      <c r="F1" s="253"/>
      <c r="G1" s="253"/>
      <c r="H1" s="253"/>
      <c r="I1" s="253"/>
    </row>
    <row r="2" spans="1:9" x14ac:dyDescent="0.15">
      <c r="A2" s="253"/>
      <c r="B2" s="253"/>
      <c r="C2" s="253"/>
      <c r="D2" s="253"/>
      <c r="E2" s="253"/>
      <c r="F2" s="253"/>
      <c r="G2" s="253"/>
      <c r="H2" s="253"/>
      <c r="I2" s="253"/>
    </row>
    <row r="3" spans="1:9" x14ac:dyDescent="0.15">
      <c r="A3" s="253"/>
      <c r="B3" s="253"/>
      <c r="C3" s="253"/>
      <c r="D3" s="253"/>
      <c r="E3" s="253"/>
      <c r="F3" s="253"/>
      <c r="G3" s="253"/>
      <c r="H3" s="253"/>
      <c r="I3" s="253"/>
    </row>
    <row r="4" spans="1:9" x14ac:dyDescent="0.15">
      <c r="A4" s="253"/>
      <c r="B4" s="253"/>
      <c r="C4" s="253"/>
      <c r="D4" s="253"/>
      <c r="E4" s="253"/>
      <c r="F4" s="253"/>
      <c r="G4" s="253"/>
      <c r="H4" s="253"/>
      <c r="I4" s="253"/>
    </row>
    <row r="5" spans="1:9" x14ac:dyDescent="0.15">
      <c r="A5" s="253"/>
      <c r="B5" s="253"/>
      <c r="C5" s="253"/>
      <c r="D5" s="253"/>
      <c r="E5" s="253"/>
      <c r="F5" s="253"/>
      <c r="G5" s="253"/>
      <c r="H5" s="253"/>
      <c r="I5" s="253"/>
    </row>
    <row r="6" spans="1:9" x14ac:dyDescent="0.15">
      <c r="A6" s="253"/>
      <c r="B6" s="253"/>
      <c r="C6" s="253"/>
      <c r="D6" s="253"/>
      <c r="E6" s="253"/>
      <c r="F6" s="253"/>
      <c r="G6" s="253"/>
      <c r="H6" s="253"/>
      <c r="I6" s="253"/>
    </row>
    <row r="7" spans="1:9" x14ac:dyDescent="0.15">
      <c r="A7" s="253"/>
      <c r="B7" s="253"/>
      <c r="C7" s="253"/>
      <c r="D7" s="253"/>
      <c r="E7" s="253"/>
      <c r="F7" s="253"/>
      <c r="G7" s="253"/>
      <c r="H7" s="253"/>
      <c r="I7" s="253"/>
    </row>
    <row r="8" spans="1:9" x14ac:dyDescent="0.15">
      <c r="A8" s="253"/>
      <c r="B8" s="253"/>
      <c r="C8" s="253"/>
      <c r="D8" s="253"/>
      <c r="E8" s="253"/>
      <c r="F8" s="253"/>
      <c r="G8" s="253"/>
      <c r="H8" s="253"/>
      <c r="I8" s="253"/>
    </row>
    <row r="9" spans="1:9" x14ac:dyDescent="0.15">
      <c r="A9" s="253"/>
      <c r="B9" s="253"/>
      <c r="C9" s="253"/>
      <c r="D9" s="253"/>
      <c r="E9" s="253"/>
      <c r="F9" s="253"/>
      <c r="G9" s="253"/>
      <c r="H9" s="253"/>
      <c r="I9" s="253"/>
    </row>
    <row r="10" spans="1:9" x14ac:dyDescent="0.15">
      <c r="A10" s="253"/>
      <c r="B10" s="253"/>
      <c r="C10" s="253"/>
      <c r="D10" s="253"/>
      <c r="E10" s="253"/>
      <c r="F10" s="253"/>
      <c r="G10" s="253"/>
      <c r="H10" s="253"/>
      <c r="I10" s="253"/>
    </row>
    <row r="11" spans="1:9" x14ac:dyDescent="0.15">
      <c r="A11" s="253"/>
      <c r="B11" s="253"/>
      <c r="C11" s="253"/>
      <c r="D11" s="253"/>
      <c r="E11" s="253"/>
      <c r="F11" s="253"/>
      <c r="G11" s="253"/>
      <c r="H11" s="253"/>
      <c r="I11" s="253"/>
    </row>
    <row r="12" spans="1:9" x14ac:dyDescent="0.15">
      <c r="A12" s="253"/>
      <c r="B12" s="253"/>
      <c r="C12" s="253"/>
      <c r="D12" s="253"/>
      <c r="E12" s="253"/>
      <c r="F12" s="253"/>
      <c r="G12" s="253"/>
      <c r="H12" s="253"/>
      <c r="I12" s="253"/>
    </row>
    <row r="13" spans="1:9" x14ac:dyDescent="0.15">
      <c r="A13" s="253"/>
      <c r="B13" s="253"/>
      <c r="C13" s="253"/>
      <c r="D13" s="253"/>
      <c r="E13" s="253"/>
      <c r="F13" s="253"/>
      <c r="G13" s="253"/>
      <c r="H13" s="253"/>
      <c r="I13" s="253"/>
    </row>
    <row r="14" spans="1:9" x14ac:dyDescent="0.15">
      <c r="A14" s="253"/>
      <c r="B14" s="253"/>
      <c r="C14" s="253"/>
      <c r="D14" s="253"/>
      <c r="E14" s="253"/>
      <c r="F14" s="253"/>
      <c r="G14" s="253"/>
      <c r="H14" s="253"/>
      <c r="I14" s="253"/>
    </row>
    <row r="15" spans="1:9" x14ac:dyDescent="0.15">
      <c r="A15" s="253"/>
      <c r="B15" s="253"/>
      <c r="C15" s="253"/>
      <c r="D15" s="253"/>
      <c r="E15" s="253"/>
      <c r="F15" s="253"/>
      <c r="G15" s="253"/>
      <c r="H15" s="253"/>
      <c r="I15" s="253"/>
    </row>
    <row r="16" spans="1:9" x14ac:dyDescent="0.15">
      <c r="A16" s="253"/>
      <c r="B16" s="253"/>
      <c r="C16" s="253"/>
      <c r="D16" s="253"/>
      <c r="E16" s="253"/>
      <c r="F16" s="253"/>
      <c r="G16" s="253"/>
      <c r="H16" s="253"/>
      <c r="I16" s="253"/>
    </row>
    <row r="17" spans="1:9" x14ac:dyDescent="0.15">
      <c r="A17" s="253"/>
      <c r="B17" s="253"/>
      <c r="C17" s="253"/>
      <c r="D17" s="253"/>
      <c r="E17" s="253"/>
      <c r="F17" s="253"/>
      <c r="G17" s="253"/>
      <c r="H17" s="253"/>
      <c r="I17" s="253"/>
    </row>
    <row r="18" spans="1:9" x14ac:dyDescent="0.15">
      <c r="A18" s="253"/>
      <c r="B18" s="253"/>
      <c r="C18" s="253"/>
      <c r="D18" s="253"/>
      <c r="E18" s="253"/>
      <c r="F18" s="253"/>
      <c r="G18" s="253"/>
      <c r="H18" s="253"/>
      <c r="I18" s="253"/>
    </row>
    <row r="19" spans="1:9" x14ac:dyDescent="0.15">
      <c r="A19" s="253"/>
      <c r="B19" s="253"/>
      <c r="C19" s="253"/>
      <c r="D19" s="253"/>
      <c r="E19" s="253"/>
      <c r="F19" s="253"/>
      <c r="G19" s="253"/>
      <c r="H19" s="253"/>
      <c r="I19" s="253"/>
    </row>
    <row r="20" spans="1:9" x14ac:dyDescent="0.15">
      <c r="A20" s="253"/>
      <c r="B20" s="253"/>
      <c r="C20" s="253"/>
      <c r="D20" s="253"/>
      <c r="E20" s="253"/>
      <c r="F20" s="253"/>
      <c r="G20" s="253"/>
      <c r="H20" s="253"/>
      <c r="I20" s="253"/>
    </row>
    <row r="21" spans="1:9" x14ac:dyDescent="0.15">
      <c r="A21" s="253"/>
      <c r="B21" s="253"/>
      <c r="C21" s="253"/>
      <c r="D21" s="253"/>
      <c r="E21" s="253"/>
      <c r="F21" s="253"/>
      <c r="G21" s="253"/>
      <c r="H21" s="253"/>
      <c r="I21" s="253"/>
    </row>
    <row r="22" spans="1:9" x14ac:dyDescent="0.15">
      <c r="A22" s="253"/>
      <c r="B22" s="253"/>
      <c r="C22" s="253"/>
      <c r="D22" s="253"/>
      <c r="E22" s="253"/>
      <c r="F22" s="253"/>
      <c r="G22" s="253"/>
      <c r="H22" s="253"/>
      <c r="I22" s="253"/>
    </row>
    <row r="23" spans="1:9" x14ac:dyDescent="0.15">
      <c r="A23" s="253"/>
      <c r="B23" s="253"/>
      <c r="C23" s="253"/>
      <c r="D23" s="253"/>
      <c r="E23" s="253"/>
      <c r="F23" s="253"/>
      <c r="G23" s="253"/>
      <c r="H23" s="253"/>
      <c r="I23" s="253"/>
    </row>
    <row r="24" spans="1:9" x14ac:dyDescent="0.15">
      <c r="A24" s="253"/>
      <c r="B24" s="253"/>
      <c r="C24" s="253"/>
      <c r="D24" s="253"/>
      <c r="E24" s="253"/>
      <c r="F24" s="253"/>
      <c r="G24" s="253"/>
      <c r="H24" s="253"/>
      <c r="I24" s="253"/>
    </row>
    <row r="25" spans="1:9" x14ac:dyDescent="0.15">
      <c r="A25" s="253"/>
      <c r="B25" s="253"/>
      <c r="C25" s="253"/>
      <c r="D25" s="253"/>
      <c r="E25" s="253"/>
      <c r="F25" s="253"/>
      <c r="G25" s="253"/>
      <c r="H25" s="253"/>
      <c r="I25" s="253"/>
    </row>
    <row r="26" spans="1:9" x14ac:dyDescent="0.15">
      <c r="A26" s="253"/>
      <c r="B26" s="253"/>
      <c r="C26" s="253"/>
      <c r="D26" s="253"/>
      <c r="E26" s="253"/>
      <c r="F26" s="253"/>
      <c r="G26" s="253"/>
      <c r="H26" s="253"/>
      <c r="I26" s="253"/>
    </row>
    <row r="27" spans="1:9" x14ac:dyDescent="0.15">
      <c r="A27" s="253"/>
      <c r="B27" s="253"/>
      <c r="C27" s="253"/>
      <c r="D27" s="253"/>
      <c r="E27" s="253"/>
      <c r="F27" s="253"/>
      <c r="G27" s="253"/>
      <c r="H27" s="253"/>
      <c r="I27" s="253"/>
    </row>
    <row r="28" spans="1:9" x14ac:dyDescent="0.15">
      <c r="A28" s="253"/>
      <c r="B28" s="253"/>
      <c r="C28" s="253"/>
      <c r="D28" s="253"/>
      <c r="E28" s="253"/>
      <c r="F28" s="253"/>
      <c r="G28" s="253"/>
      <c r="H28" s="253"/>
      <c r="I28" s="253"/>
    </row>
    <row r="29" spans="1:9" x14ac:dyDescent="0.15">
      <c r="A29" s="253"/>
      <c r="B29" s="253"/>
      <c r="C29" s="253"/>
      <c r="D29" s="253"/>
      <c r="E29" s="253"/>
      <c r="F29" s="253"/>
      <c r="G29" s="253"/>
      <c r="H29" s="253"/>
      <c r="I29" s="253"/>
    </row>
    <row r="30" spans="1:9" x14ac:dyDescent="0.15">
      <c r="A30" s="253"/>
      <c r="B30" s="253"/>
      <c r="C30" s="253"/>
      <c r="D30" s="253"/>
      <c r="E30" s="253"/>
      <c r="F30" s="253"/>
      <c r="G30" s="253"/>
      <c r="H30" s="253"/>
      <c r="I30" s="253"/>
    </row>
    <row r="31" spans="1:9" x14ac:dyDescent="0.15">
      <c r="A31" s="253"/>
      <c r="B31" s="253"/>
      <c r="C31" s="253"/>
      <c r="D31" s="253"/>
      <c r="E31" s="253"/>
      <c r="F31" s="253"/>
      <c r="G31" s="253"/>
      <c r="H31" s="253"/>
      <c r="I31" s="253"/>
    </row>
    <row r="32" spans="1:9" x14ac:dyDescent="0.15">
      <c r="A32" s="253"/>
      <c r="B32" s="253"/>
      <c r="C32" s="253"/>
      <c r="D32" s="253"/>
      <c r="E32" s="253"/>
      <c r="F32" s="253"/>
      <c r="G32" s="253"/>
      <c r="H32" s="253"/>
      <c r="I32" s="253"/>
    </row>
    <row r="33" spans="1:9" x14ac:dyDescent="0.15">
      <c r="A33" s="253"/>
      <c r="B33" s="253"/>
      <c r="C33" s="253"/>
      <c r="D33" s="253"/>
      <c r="E33" s="253"/>
      <c r="F33" s="253"/>
      <c r="G33" s="253"/>
      <c r="H33" s="253"/>
      <c r="I33" s="253"/>
    </row>
    <row r="34" spans="1:9" x14ac:dyDescent="0.15">
      <c r="A34" s="253"/>
      <c r="B34" s="253"/>
      <c r="C34" s="253"/>
      <c r="D34" s="253"/>
      <c r="E34" s="253"/>
      <c r="F34" s="253"/>
      <c r="G34" s="253"/>
      <c r="H34" s="253"/>
      <c r="I34" s="253"/>
    </row>
    <row r="35" spans="1:9" x14ac:dyDescent="0.15">
      <c r="A35" s="253"/>
      <c r="B35" s="253"/>
      <c r="C35" s="253"/>
      <c r="D35" s="253"/>
      <c r="E35" s="253"/>
      <c r="F35" s="253"/>
      <c r="G35" s="253"/>
      <c r="H35" s="253"/>
      <c r="I35" s="253"/>
    </row>
    <row r="36" spans="1:9" x14ac:dyDescent="0.15">
      <c r="A36" s="253"/>
      <c r="B36" s="253"/>
      <c r="C36" s="253"/>
      <c r="D36" s="253"/>
      <c r="E36" s="253"/>
      <c r="F36" s="253"/>
      <c r="G36" s="253"/>
      <c r="H36" s="253"/>
      <c r="I36" s="253"/>
    </row>
    <row r="37" spans="1:9" x14ac:dyDescent="0.15">
      <c r="A37" s="253"/>
      <c r="B37" s="253"/>
      <c r="C37" s="253"/>
      <c r="D37" s="253"/>
      <c r="E37" s="253"/>
      <c r="F37" s="253"/>
      <c r="G37" s="253"/>
      <c r="H37" s="253"/>
      <c r="I37" s="253"/>
    </row>
    <row r="38" spans="1:9" x14ac:dyDescent="0.15">
      <c r="A38" s="253"/>
      <c r="B38" s="253"/>
      <c r="C38" s="253"/>
      <c r="D38" s="253"/>
      <c r="E38" s="253"/>
      <c r="F38" s="253"/>
      <c r="G38" s="253"/>
      <c r="H38" s="253"/>
      <c r="I38" s="253"/>
    </row>
    <row r="39" spans="1:9" x14ac:dyDescent="0.15">
      <c r="A39" s="253"/>
      <c r="B39" s="253"/>
      <c r="C39" s="253"/>
      <c r="D39" s="253"/>
      <c r="E39" s="253"/>
      <c r="F39" s="253"/>
      <c r="G39" s="253"/>
      <c r="H39" s="253"/>
      <c r="I39" s="253"/>
    </row>
    <row r="40" spans="1:9" x14ac:dyDescent="0.15">
      <c r="A40" s="253"/>
      <c r="B40" s="253"/>
      <c r="C40" s="253"/>
      <c r="D40" s="253"/>
      <c r="E40" s="253"/>
      <c r="F40" s="253"/>
      <c r="G40" s="253"/>
      <c r="H40" s="253"/>
      <c r="I40" s="253"/>
    </row>
    <row r="41" spans="1:9" x14ac:dyDescent="0.15">
      <c r="A41" s="253"/>
      <c r="B41" s="253"/>
      <c r="C41" s="253"/>
      <c r="D41" s="253"/>
      <c r="E41" s="253"/>
      <c r="F41" s="253"/>
      <c r="G41" s="253"/>
      <c r="H41" s="253"/>
      <c r="I41" s="253"/>
    </row>
    <row r="42" spans="1:9" x14ac:dyDescent="0.15">
      <c r="A42" s="253"/>
      <c r="B42" s="253"/>
      <c r="C42" s="253"/>
      <c r="D42" s="253"/>
      <c r="E42" s="253"/>
      <c r="F42" s="253"/>
      <c r="G42" s="253"/>
      <c r="H42" s="253"/>
      <c r="I42" s="253"/>
    </row>
    <row r="43" spans="1:9" x14ac:dyDescent="0.15">
      <c r="A43" s="253"/>
      <c r="B43" s="253"/>
      <c r="C43" s="253"/>
      <c r="D43" s="253"/>
      <c r="E43" s="253"/>
      <c r="F43" s="253"/>
      <c r="G43" s="253"/>
      <c r="H43" s="253"/>
      <c r="I43" s="253"/>
    </row>
    <row r="44" spans="1:9" x14ac:dyDescent="0.15">
      <c r="A44" s="253"/>
      <c r="B44" s="253"/>
      <c r="C44" s="253"/>
      <c r="D44" s="253"/>
      <c r="E44" s="253"/>
      <c r="F44" s="253"/>
      <c r="G44" s="253"/>
      <c r="H44" s="253"/>
      <c r="I44" s="253"/>
    </row>
    <row r="45" spans="1:9" x14ac:dyDescent="0.15">
      <c r="A45" s="253"/>
      <c r="B45" s="253"/>
      <c r="C45" s="253"/>
      <c r="D45" s="253"/>
      <c r="E45" s="253"/>
      <c r="F45" s="253"/>
      <c r="G45" s="253"/>
      <c r="H45" s="253"/>
      <c r="I45" s="253"/>
    </row>
    <row r="46" spans="1:9" x14ac:dyDescent="0.15">
      <c r="A46" s="253"/>
      <c r="B46" s="253"/>
      <c r="C46" s="253"/>
      <c r="D46" s="253"/>
      <c r="E46" s="253"/>
      <c r="F46" s="253"/>
      <c r="G46" s="253"/>
      <c r="H46" s="253"/>
      <c r="I46" s="253"/>
    </row>
    <row r="47" spans="1:9" x14ac:dyDescent="0.15">
      <c r="A47" s="253"/>
      <c r="B47" s="253"/>
      <c r="C47" s="253"/>
      <c r="D47" s="253"/>
      <c r="E47" s="253"/>
      <c r="F47" s="253"/>
      <c r="G47" s="253"/>
      <c r="H47" s="253"/>
      <c r="I47" s="253"/>
    </row>
    <row r="48" spans="1:9" x14ac:dyDescent="0.15">
      <c r="A48" s="253"/>
      <c r="B48" s="253"/>
      <c r="C48" s="253"/>
      <c r="D48" s="253"/>
      <c r="E48" s="253"/>
      <c r="F48" s="253"/>
      <c r="G48" s="253"/>
      <c r="H48" s="253"/>
      <c r="I48" s="253"/>
    </row>
    <row r="49" spans="1:9" x14ac:dyDescent="0.15">
      <c r="A49" s="253"/>
      <c r="B49" s="253"/>
      <c r="C49" s="253"/>
      <c r="D49" s="253"/>
      <c r="E49" s="253"/>
      <c r="F49" s="253"/>
      <c r="G49" s="253"/>
      <c r="H49" s="253"/>
      <c r="I49" s="253"/>
    </row>
    <row r="50" spans="1:9" x14ac:dyDescent="0.15">
      <c r="A50" s="253"/>
      <c r="B50" s="253"/>
      <c r="C50" s="253"/>
      <c r="D50" s="253"/>
      <c r="E50" s="253"/>
      <c r="F50" s="253"/>
      <c r="G50" s="253"/>
      <c r="H50" s="253"/>
      <c r="I50" s="253"/>
    </row>
    <row r="51" spans="1:9" x14ac:dyDescent="0.15">
      <c r="A51" s="253"/>
      <c r="B51" s="253"/>
      <c r="C51" s="253"/>
      <c r="D51" s="253"/>
      <c r="E51" s="253"/>
      <c r="F51" s="253"/>
      <c r="G51" s="253"/>
      <c r="H51" s="253"/>
      <c r="I51" s="253"/>
    </row>
    <row r="52" spans="1:9" x14ac:dyDescent="0.15">
      <c r="A52" s="253"/>
      <c r="B52" s="253"/>
      <c r="C52" s="253"/>
      <c r="D52" s="253"/>
      <c r="E52" s="253"/>
      <c r="F52" s="253"/>
      <c r="G52" s="253"/>
      <c r="H52" s="253"/>
      <c r="I52" s="253"/>
    </row>
    <row r="53" spans="1:9" x14ac:dyDescent="0.15">
      <c r="A53" s="253"/>
      <c r="B53" s="253"/>
      <c r="C53" s="253"/>
      <c r="D53" s="253"/>
      <c r="E53" s="253"/>
      <c r="F53" s="253"/>
      <c r="G53" s="253"/>
      <c r="H53" s="253"/>
      <c r="I53" s="253"/>
    </row>
  </sheetData>
  <sheetProtection password="EE8D" sheet="1" objects="1"/>
  <mergeCells count="1">
    <mergeCell ref="A1:I53"/>
  </mergeCells>
  <phoneticPr fontId="43"/>
  <pageMargins left="0.359722222222222" right="0.15972222222222199" top="1" bottom="1" header="0.50972222222222197" footer="0.50972222222222197"/>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335"/>
  <sheetViews>
    <sheetView tabSelected="1" view="pageBreakPreview" zoomScale="115" zoomScaleNormal="115" zoomScaleSheetLayoutView="115" workbookViewId="0">
      <selection activeCell="B6" sqref="B6:S7"/>
    </sheetView>
  </sheetViews>
  <sheetFormatPr defaultColWidth="9" defaultRowHeight="14.25" x14ac:dyDescent="0.15"/>
  <cols>
    <col min="1" max="1" width="5.5" style="48" customWidth="1"/>
    <col min="2" max="2" width="5.25" style="48" customWidth="1"/>
    <col min="3" max="6" width="6" style="50" customWidth="1"/>
    <col min="7" max="8" width="3.75" style="48" customWidth="1"/>
    <col min="9" max="18" width="7.375" style="50" customWidth="1"/>
    <col min="19" max="19" width="6.625" style="48" hidden="1" customWidth="1"/>
    <col min="20" max="20" width="3.125" style="50" hidden="1" customWidth="1"/>
    <col min="21" max="21" width="7" style="48" hidden="1" customWidth="1"/>
    <col min="22" max="22" width="3.125" style="50" hidden="1" customWidth="1"/>
    <col min="23" max="34" width="7.125" style="51" hidden="1" customWidth="1"/>
    <col min="35" max="42" width="6.375" style="51" hidden="1" customWidth="1"/>
    <col min="43" max="44" width="0" style="52" hidden="1" customWidth="1"/>
    <col min="45" max="45" width="0" style="50" hidden="1" customWidth="1"/>
    <col min="46" max="16384" width="9" style="50"/>
  </cols>
  <sheetData>
    <row r="1" spans="1:60" ht="26.1" customHeight="1" x14ac:dyDescent="0.15">
      <c r="A1" s="305" t="s">
        <v>866</v>
      </c>
      <c r="B1" s="306"/>
      <c r="C1" s="306"/>
      <c r="D1" s="306"/>
      <c r="E1" s="306"/>
      <c r="F1" s="306"/>
      <c r="G1" s="306"/>
      <c r="H1" s="306"/>
      <c r="I1" s="306"/>
      <c r="J1" s="307" t="s">
        <v>867</v>
      </c>
      <c r="K1" s="307"/>
      <c r="L1" s="307"/>
      <c r="M1" s="83"/>
      <c r="N1" s="84" t="s">
        <v>1</v>
      </c>
      <c r="O1" s="84" t="s">
        <v>2</v>
      </c>
      <c r="P1" s="186" t="s">
        <v>3</v>
      </c>
      <c r="Q1" s="187" t="s">
        <v>4</v>
      </c>
      <c r="T1" s="308" t="s">
        <v>5</v>
      </c>
      <c r="U1" s="309"/>
      <c r="V1" s="134" t="s">
        <v>6</v>
      </c>
      <c r="W1" s="135">
        <v>70007000</v>
      </c>
      <c r="X1" s="51" t="s">
        <v>7</v>
      </c>
      <c r="Y1" s="51" t="s">
        <v>8</v>
      </c>
      <c r="Z1" s="51" t="s">
        <v>9</v>
      </c>
      <c r="AA1" s="51" t="s">
        <v>10</v>
      </c>
      <c r="AB1" s="51" t="s">
        <v>11</v>
      </c>
      <c r="AC1" s="51" t="s">
        <v>12</v>
      </c>
      <c r="AD1" s="51" t="s">
        <v>13</v>
      </c>
      <c r="AE1" s="51" t="s">
        <v>14</v>
      </c>
      <c r="AF1" s="51" t="s">
        <v>15</v>
      </c>
      <c r="AG1" s="51" t="s">
        <v>16</v>
      </c>
      <c r="AH1" s="51" t="s">
        <v>17</v>
      </c>
      <c r="AI1" s="51" t="s">
        <v>18</v>
      </c>
      <c r="AJ1" s="51" t="s">
        <v>19</v>
      </c>
      <c r="AK1" s="51" t="s">
        <v>20</v>
      </c>
      <c r="AL1" s="51" t="s">
        <v>21</v>
      </c>
      <c r="AM1" s="51" t="s">
        <v>22</v>
      </c>
      <c r="AN1" s="51" t="s">
        <v>23</v>
      </c>
      <c r="AO1" s="51" t="s">
        <v>24</v>
      </c>
      <c r="AP1" s="51" t="s">
        <v>25</v>
      </c>
      <c r="AQ1" s="51" t="s">
        <v>26</v>
      </c>
      <c r="AR1" s="51" t="s">
        <v>27</v>
      </c>
    </row>
    <row r="2" spans="1:60" s="48" customFormat="1" ht="26.1" customHeight="1" x14ac:dyDescent="0.15">
      <c r="A2" s="53" t="s">
        <v>875</v>
      </c>
      <c r="B2" s="54" t="s">
        <v>863</v>
      </c>
      <c r="C2" s="311" t="s">
        <v>886</v>
      </c>
      <c r="D2" s="312"/>
      <c r="E2" s="312"/>
      <c r="F2" s="312"/>
      <c r="G2" s="313"/>
      <c r="H2" s="184" t="s">
        <v>28</v>
      </c>
      <c r="I2" s="310" t="s">
        <v>864</v>
      </c>
      <c r="J2" s="310"/>
      <c r="K2" s="310" t="s">
        <v>865</v>
      </c>
      <c r="L2" s="310"/>
      <c r="M2" s="85" t="s">
        <v>14</v>
      </c>
      <c r="N2" s="86">
        <f>COUNTIF($H$11:$H$90,"男")</f>
        <v>0</v>
      </c>
      <c r="O2" s="86">
        <f>COUNTIF($I$11:$I$90,"*男子*")+COUNTIF($N$11:$N$90,"*男子*")</f>
        <v>0</v>
      </c>
      <c r="P2" s="188">
        <f>SUM(W10:Y10)</f>
        <v>0</v>
      </c>
      <c r="Q2" s="189">
        <f>SUM(Z10:AB10)</f>
        <v>0</v>
      </c>
      <c r="T2" s="287"/>
      <c r="U2" s="288"/>
      <c r="V2" s="136"/>
      <c r="W2" s="137"/>
      <c r="X2" s="137" t="str">
        <f>A3</f>
        <v>中学</v>
      </c>
      <c r="Y2" s="137">
        <f>B3</f>
        <v>0</v>
      </c>
      <c r="Z2" s="137">
        <f>C3</f>
        <v>0</v>
      </c>
      <c r="AA2" s="137" t="str">
        <f ca="1">H3</f>
        <v/>
      </c>
      <c r="AB2" s="137">
        <f>F3</f>
        <v>0</v>
      </c>
      <c r="AC2" s="156">
        <f>I3</f>
        <v>0</v>
      </c>
      <c r="AD2" s="156">
        <f>K3</f>
        <v>0</v>
      </c>
      <c r="AE2" s="137">
        <f>N2</f>
        <v>0</v>
      </c>
      <c r="AF2" s="137">
        <f>N3</f>
        <v>0</v>
      </c>
      <c r="AG2" s="137">
        <f>P2</f>
        <v>0</v>
      </c>
      <c r="AH2" s="137">
        <f>P3</f>
        <v>0</v>
      </c>
      <c r="AI2" s="137">
        <f>Q2</f>
        <v>0</v>
      </c>
      <c r="AJ2" s="137">
        <f>Q3</f>
        <v>0</v>
      </c>
      <c r="AK2" s="137">
        <f>P5</f>
        <v>0</v>
      </c>
      <c r="AL2" s="137">
        <f>Q5</f>
        <v>0</v>
      </c>
      <c r="AM2" s="137">
        <f>T2</f>
        <v>0</v>
      </c>
      <c r="AN2" s="137">
        <f>T3</f>
        <v>0</v>
      </c>
      <c r="AO2" s="137">
        <f>T4</f>
        <v>0</v>
      </c>
      <c r="AP2" s="137">
        <f>T5</f>
        <v>0</v>
      </c>
      <c r="AQ2" s="137">
        <f>V6</f>
        <v>0</v>
      </c>
      <c r="AR2" s="137">
        <f>V7</f>
        <v>0</v>
      </c>
      <c r="AT2" s="251">
        <f>IF(A3="中学",800,IF(A3="高校",1000,IF(A3="大学",1600,2000)))</f>
        <v>800</v>
      </c>
      <c r="AV2" s="218"/>
      <c r="AW2" s="218"/>
      <c r="AX2" s="218"/>
      <c r="AY2" s="218"/>
      <c r="AZ2" s="219"/>
      <c r="BA2" s="219"/>
      <c r="BB2" s="219"/>
      <c r="BC2" s="220"/>
      <c r="BD2" s="220"/>
      <c r="BE2" s="220"/>
      <c r="BF2" s="220"/>
      <c r="BG2" s="219"/>
      <c r="BH2" s="219"/>
    </row>
    <row r="3" spans="1:60" s="48" customFormat="1" ht="26.1" customHeight="1" x14ac:dyDescent="0.15">
      <c r="A3" s="216" t="s">
        <v>29</v>
      </c>
      <c r="B3" s="211"/>
      <c r="C3" s="289"/>
      <c r="D3" s="290"/>
      <c r="E3" s="290"/>
      <c r="F3" s="290"/>
      <c r="G3" s="291"/>
      <c r="H3" s="185" t="str">
        <f ca="1">IF(OR(B3="",C3=""),"",VLOOKUP(C3,INDIRECT(A3&amp;B3&amp;"コード"),2,FALSE))</f>
        <v/>
      </c>
      <c r="I3" s="292"/>
      <c r="J3" s="293"/>
      <c r="K3" s="294"/>
      <c r="L3" s="295"/>
      <c r="M3" s="87" t="s">
        <v>15</v>
      </c>
      <c r="N3" s="88">
        <f>COUNTIF($H$11:$H$90,"女")</f>
        <v>0</v>
      </c>
      <c r="O3" s="88">
        <f>COUNTIF($I$11:$I$90,"*女子*")+COUNTIF($N$11:$N$90,"*女子*")</f>
        <v>0</v>
      </c>
      <c r="P3" s="190">
        <f>SUM(AC10:AE10)</f>
        <v>0</v>
      </c>
      <c r="Q3" s="191">
        <f>SUM(AF10:AH10)</f>
        <v>0</v>
      </c>
      <c r="T3" s="287"/>
      <c r="U3" s="288"/>
      <c r="V3" s="136"/>
      <c r="W3" s="137"/>
      <c r="X3" s="137"/>
      <c r="Y3" s="137"/>
      <c r="Z3" s="137"/>
      <c r="AA3" s="137"/>
      <c r="AB3" s="137"/>
      <c r="AC3" s="137"/>
      <c r="AD3" s="137"/>
      <c r="AE3" s="137"/>
      <c r="AF3" s="137"/>
      <c r="AG3" s="137"/>
      <c r="AH3" s="137"/>
      <c r="AI3" s="137"/>
      <c r="AJ3" s="137"/>
      <c r="AK3" s="137"/>
      <c r="AL3" s="137"/>
      <c r="AM3" s="137"/>
      <c r="AN3" s="137"/>
      <c r="AO3" s="137"/>
      <c r="AP3" s="137"/>
      <c r="AQ3" s="165"/>
      <c r="AR3" s="165"/>
      <c r="AT3" s="251" t="str">
        <f>IF(A3="中学","",IF(A3="高校",1600,IF(A3="大学",2000,2000)))</f>
        <v/>
      </c>
      <c r="AV3" s="221"/>
      <c r="AW3" s="221"/>
      <c r="AX3" s="221"/>
      <c r="AY3" s="221"/>
      <c r="AZ3" s="212"/>
      <c r="BA3" s="222"/>
      <c r="BB3" s="219"/>
      <c r="BC3" s="223"/>
      <c r="BD3" s="223"/>
      <c r="BE3" s="223"/>
      <c r="BF3" s="223"/>
      <c r="BG3" s="212"/>
      <c r="BH3" s="219"/>
    </row>
    <row r="4" spans="1:60" s="48" customFormat="1" ht="18.75" x14ac:dyDescent="0.15">
      <c r="A4" s="254" t="s">
        <v>30</v>
      </c>
      <c r="B4" s="264" t="s">
        <v>876</v>
      </c>
      <c r="C4" s="265"/>
      <c r="D4" s="265"/>
      <c r="E4" s="265"/>
      <c r="F4" s="265"/>
      <c r="G4" s="265"/>
      <c r="H4" s="265"/>
      <c r="I4" s="265"/>
      <c r="J4" s="265"/>
      <c r="K4" s="265"/>
      <c r="L4" s="265"/>
      <c r="M4" s="274" t="s">
        <v>31</v>
      </c>
      <c r="N4" s="274"/>
      <c r="O4" s="275">
        <f>IF($B$3="県外",SUM(O2:O3)*AT3,SUM(O2:O3)*AT2)</f>
        <v>0</v>
      </c>
      <c r="P4" s="275"/>
      <c r="Q4" s="275"/>
      <c r="R4" s="276" t="s">
        <v>32</v>
      </c>
      <c r="S4" s="277"/>
      <c r="T4" s="287"/>
      <c r="U4" s="288"/>
      <c r="V4" s="136"/>
      <c r="W4" s="137"/>
      <c r="X4" s="137"/>
      <c r="Y4" s="137"/>
      <c r="Z4" s="137"/>
      <c r="AA4" s="137"/>
      <c r="AB4" s="137"/>
      <c r="AC4" s="137"/>
      <c r="AD4" s="137"/>
      <c r="AE4" s="137"/>
      <c r="AF4" s="137"/>
      <c r="AG4" s="137"/>
      <c r="AH4" s="137"/>
      <c r="AI4" s="137"/>
      <c r="AJ4" s="137"/>
      <c r="AK4" s="137"/>
      <c r="AL4" s="137"/>
      <c r="AM4" s="137"/>
      <c r="AN4" s="137"/>
      <c r="AO4" s="137"/>
      <c r="AP4" s="137"/>
      <c r="AQ4" s="165"/>
      <c r="AR4" s="165"/>
      <c r="AV4" s="224"/>
      <c r="AW4" s="224"/>
      <c r="AX4" s="224"/>
      <c r="AY4" s="224"/>
      <c r="AZ4" s="223"/>
      <c r="BA4" s="222"/>
      <c r="BB4" s="212"/>
      <c r="BC4" s="221"/>
      <c r="BD4" s="221"/>
      <c r="BE4" s="221"/>
      <c r="BF4" s="221"/>
      <c r="BG4" s="212"/>
      <c r="BH4" s="222"/>
    </row>
    <row r="5" spans="1:60" s="48" customFormat="1" ht="18.75" x14ac:dyDescent="0.15">
      <c r="A5" s="255"/>
      <c r="B5" s="266"/>
      <c r="C5" s="267"/>
      <c r="D5" s="267"/>
      <c r="E5" s="267"/>
      <c r="F5" s="267"/>
      <c r="G5" s="267"/>
      <c r="H5" s="267"/>
      <c r="I5" s="267"/>
      <c r="J5" s="267"/>
      <c r="K5" s="267"/>
      <c r="L5" s="267"/>
      <c r="M5" s="89"/>
      <c r="N5" s="89"/>
      <c r="O5" s="89"/>
      <c r="P5" s="90"/>
      <c r="Q5" s="90"/>
      <c r="R5" s="296">
        <f>500*(P5+Q5)</f>
        <v>0</v>
      </c>
      <c r="S5" s="297"/>
      <c r="T5" s="298"/>
      <c r="U5" s="299"/>
      <c r="V5" s="138"/>
      <c r="W5" s="137"/>
      <c r="X5" s="137"/>
      <c r="Y5" s="137"/>
      <c r="Z5" s="137"/>
      <c r="AA5" s="137"/>
      <c r="AB5" s="137"/>
      <c r="AC5" s="137"/>
      <c r="AD5" s="137"/>
      <c r="AE5" s="137"/>
      <c r="AF5" s="137"/>
      <c r="AG5" s="137"/>
      <c r="AH5" s="137"/>
      <c r="AI5" s="137"/>
      <c r="AJ5" s="137"/>
      <c r="AK5" s="137"/>
      <c r="AL5" s="137"/>
      <c r="AM5" s="137"/>
      <c r="AN5" s="137"/>
      <c r="AO5" s="137"/>
      <c r="AP5" s="137"/>
      <c r="AQ5" s="165"/>
      <c r="AR5" s="165"/>
      <c r="AV5" s="221"/>
      <c r="AW5" s="221"/>
      <c r="AX5" s="221"/>
      <c r="AY5" s="221"/>
      <c r="AZ5" s="212"/>
      <c r="BA5" s="222"/>
      <c r="BB5" s="212"/>
      <c r="BC5" s="221"/>
      <c r="BD5" s="221"/>
      <c r="BE5" s="221"/>
      <c r="BF5" s="221"/>
      <c r="BG5" s="212"/>
      <c r="BH5" s="222"/>
    </row>
    <row r="6" spans="1:60" ht="26.1" customHeight="1" x14ac:dyDescent="0.15">
      <c r="A6" s="255"/>
      <c r="B6" s="268" t="s">
        <v>884</v>
      </c>
      <c r="C6" s="269"/>
      <c r="D6" s="269"/>
      <c r="E6" s="269"/>
      <c r="F6" s="269"/>
      <c r="G6" s="269"/>
      <c r="H6" s="269"/>
      <c r="I6" s="269"/>
      <c r="J6" s="269"/>
      <c r="K6" s="269"/>
      <c r="L6" s="269"/>
      <c r="M6" s="269"/>
      <c r="N6" s="269"/>
      <c r="O6" s="269"/>
      <c r="P6" s="269"/>
      <c r="Q6" s="269"/>
      <c r="R6" s="269"/>
      <c r="S6" s="270"/>
      <c r="T6" s="301" t="s">
        <v>33</v>
      </c>
      <c r="U6" s="302"/>
      <c r="V6" s="139"/>
      <c r="W6" s="51" t="s">
        <v>34</v>
      </c>
      <c r="AV6" s="212"/>
      <c r="AW6" s="212"/>
      <c r="AX6" s="212"/>
      <c r="AY6" s="212"/>
      <c r="AZ6" s="212"/>
      <c r="BA6" s="212"/>
      <c r="BB6" s="212"/>
      <c r="BC6" s="212"/>
      <c r="BD6" s="212"/>
      <c r="BE6" s="212"/>
      <c r="BF6" s="212"/>
      <c r="BG6" s="212"/>
      <c r="BH6" s="212"/>
    </row>
    <row r="7" spans="1:60" ht="84.6" customHeight="1" x14ac:dyDescent="0.15">
      <c r="A7" s="256"/>
      <c r="B7" s="271"/>
      <c r="C7" s="272"/>
      <c r="D7" s="272"/>
      <c r="E7" s="272"/>
      <c r="F7" s="272"/>
      <c r="G7" s="272"/>
      <c r="H7" s="272"/>
      <c r="I7" s="272"/>
      <c r="J7" s="272"/>
      <c r="K7" s="272"/>
      <c r="L7" s="272"/>
      <c r="M7" s="272"/>
      <c r="N7" s="272"/>
      <c r="O7" s="272"/>
      <c r="P7" s="272"/>
      <c r="Q7" s="272"/>
      <c r="R7" s="272"/>
      <c r="S7" s="273"/>
      <c r="T7" s="303" t="s">
        <v>35</v>
      </c>
      <c r="U7" s="304"/>
      <c r="V7" s="140"/>
      <c r="AV7" s="225"/>
      <c r="AW7" s="226"/>
      <c r="AX7" s="225"/>
      <c r="AY7" s="225"/>
      <c r="AZ7" s="227"/>
      <c r="BA7" s="227"/>
      <c r="BB7" s="213"/>
      <c r="BC7" s="225"/>
      <c r="BD7" s="226"/>
      <c r="BE7" s="225"/>
      <c r="BF7" s="225"/>
      <c r="BG7" s="227"/>
      <c r="BH7" s="227"/>
    </row>
    <row r="8" spans="1:60" s="49" customFormat="1" ht="15.95" customHeight="1" x14ac:dyDescent="0.15">
      <c r="A8" s="257" t="s">
        <v>36</v>
      </c>
      <c r="B8" s="259" t="s">
        <v>37</v>
      </c>
      <c r="C8" s="260" t="s">
        <v>38</v>
      </c>
      <c r="D8" s="262" t="s">
        <v>39</v>
      </c>
      <c r="E8" s="278" t="s">
        <v>40</v>
      </c>
      <c r="F8" s="280" t="s">
        <v>41</v>
      </c>
      <c r="G8" s="282" t="s">
        <v>42</v>
      </c>
      <c r="H8" s="283" t="s">
        <v>43</v>
      </c>
      <c r="I8" s="91" t="s">
        <v>44</v>
      </c>
      <c r="J8" s="300" t="s">
        <v>45</v>
      </c>
      <c r="K8" s="300"/>
      <c r="L8" s="300"/>
      <c r="M8" s="300"/>
      <c r="N8" s="91" t="s">
        <v>46</v>
      </c>
      <c r="O8" s="300" t="s">
        <v>45</v>
      </c>
      <c r="P8" s="300"/>
      <c r="Q8" s="300"/>
      <c r="R8" s="300"/>
      <c r="S8" s="285" t="s">
        <v>3</v>
      </c>
      <c r="T8" s="286"/>
      <c r="U8" s="285" t="s">
        <v>4</v>
      </c>
      <c r="V8" s="286"/>
      <c r="W8" s="141" t="s">
        <v>47</v>
      </c>
      <c r="X8" s="141" t="s">
        <v>47</v>
      </c>
      <c r="Y8" s="141" t="s">
        <v>47</v>
      </c>
      <c r="Z8" s="157" t="s">
        <v>48</v>
      </c>
      <c r="AA8" s="157" t="s">
        <v>48</v>
      </c>
      <c r="AB8" s="157" t="s">
        <v>48</v>
      </c>
      <c r="AC8" s="141" t="s">
        <v>49</v>
      </c>
      <c r="AD8" s="141" t="s">
        <v>49</v>
      </c>
      <c r="AE8" s="141" t="s">
        <v>49</v>
      </c>
      <c r="AF8" s="157" t="s">
        <v>50</v>
      </c>
      <c r="AG8" s="157" t="s">
        <v>50</v>
      </c>
      <c r="AH8" s="157" t="s">
        <v>50</v>
      </c>
      <c r="AI8" s="157"/>
      <c r="AJ8" s="157"/>
      <c r="AK8" s="157"/>
      <c r="AL8" s="157"/>
      <c r="AM8" s="157"/>
      <c r="AN8" s="157"/>
      <c r="AO8" s="157"/>
      <c r="AP8" s="157"/>
      <c r="AQ8" s="157"/>
      <c r="AR8" s="161"/>
      <c r="AS8" s="166"/>
      <c r="AT8" s="166"/>
      <c r="AU8" s="166"/>
      <c r="AV8" s="228"/>
      <c r="AW8" s="228"/>
      <c r="AX8" s="228"/>
      <c r="AY8" s="228"/>
      <c r="AZ8" s="228"/>
      <c r="BA8" s="227"/>
      <c r="BB8" s="213"/>
      <c r="BC8" s="228"/>
      <c r="BD8" s="228"/>
      <c r="BE8" s="228"/>
      <c r="BF8" s="228"/>
      <c r="BG8" s="228"/>
      <c r="BH8" s="227"/>
    </row>
    <row r="9" spans="1:60" s="49" customFormat="1" ht="15.95" customHeight="1" x14ac:dyDescent="0.15">
      <c r="A9" s="258"/>
      <c r="B9" s="258"/>
      <c r="C9" s="261"/>
      <c r="D9" s="263"/>
      <c r="E9" s="279"/>
      <c r="F9" s="281"/>
      <c r="G9" s="261"/>
      <c r="H9" s="284"/>
      <c r="I9" s="92" t="s">
        <v>51</v>
      </c>
      <c r="J9" s="93" t="s">
        <v>52</v>
      </c>
      <c r="K9" s="94" t="s">
        <v>868</v>
      </c>
      <c r="L9" s="95" t="s">
        <v>53</v>
      </c>
      <c r="M9" s="96" t="s">
        <v>54</v>
      </c>
      <c r="N9" s="97" t="s">
        <v>51</v>
      </c>
      <c r="O9" s="98" t="s">
        <v>52</v>
      </c>
      <c r="P9" s="94" t="s">
        <v>868</v>
      </c>
      <c r="Q9" s="95" t="s">
        <v>53</v>
      </c>
      <c r="R9" s="96" t="s">
        <v>54</v>
      </c>
      <c r="S9" s="142"/>
      <c r="T9" s="143"/>
      <c r="U9" s="144"/>
      <c r="V9" s="145"/>
      <c r="W9" s="146" t="s">
        <v>55</v>
      </c>
      <c r="X9" s="146" t="s">
        <v>56</v>
      </c>
      <c r="Y9" s="158" t="s">
        <v>57</v>
      </c>
      <c r="Z9" s="146" t="s">
        <v>55</v>
      </c>
      <c r="AA9" s="146" t="s">
        <v>56</v>
      </c>
      <c r="AB9" s="158" t="s">
        <v>57</v>
      </c>
      <c r="AC9" s="146" t="s">
        <v>55</v>
      </c>
      <c r="AD9" s="146" t="s">
        <v>56</v>
      </c>
      <c r="AE9" s="158" t="s">
        <v>57</v>
      </c>
      <c r="AF9" s="146" t="s">
        <v>55</v>
      </c>
      <c r="AG9" s="146" t="s">
        <v>56</v>
      </c>
      <c r="AH9" s="158" t="s">
        <v>57</v>
      </c>
      <c r="AI9" s="161"/>
      <c r="AJ9" s="161"/>
      <c r="AK9" s="161"/>
      <c r="AL9" s="161"/>
      <c r="AM9" s="161"/>
      <c r="AN9" s="161"/>
      <c r="AO9" s="161"/>
      <c r="AP9" s="161"/>
      <c r="AQ9" s="161"/>
      <c r="AR9" s="161"/>
      <c r="AS9" s="166"/>
      <c r="AT9" s="166"/>
      <c r="AU9" s="166"/>
      <c r="AV9" s="228"/>
      <c r="AW9" s="228"/>
      <c r="AX9" s="228"/>
      <c r="AY9" s="228"/>
      <c r="AZ9" s="228"/>
      <c r="BA9" s="227"/>
      <c r="BB9" s="213"/>
      <c r="BC9" s="228"/>
      <c r="BD9" s="228"/>
      <c r="BE9" s="228"/>
      <c r="BF9" s="228"/>
      <c r="BG9" s="228"/>
      <c r="BH9" s="227"/>
    </row>
    <row r="10" spans="1:60" s="49" customFormat="1" ht="15.95" customHeight="1" x14ac:dyDescent="0.15">
      <c r="A10" s="55" t="s">
        <v>58</v>
      </c>
      <c r="B10" s="56" t="s">
        <v>59</v>
      </c>
      <c r="C10" s="57" t="s">
        <v>60</v>
      </c>
      <c r="D10" s="58" t="s">
        <v>61</v>
      </c>
      <c r="E10" s="59" t="s">
        <v>62</v>
      </c>
      <c r="F10" s="60" t="s">
        <v>63</v>
      </c>
      <c r="G10" s="57">
        <v>3</v>
      </c>
      <c r="H10" s="56" t="s">
        <v>64</v>
      </c>
      <c r="I10" s="57" t="s">
        <v>65</v>
      </c>
      <c r="J10" s="58" t="s">
        <v>66</v>
      </c>
      <c r="K10" s="99">
        <v>998</v>
      </c>
      <c r="L10" s="100">
        <v>43717</v>
      </c>
      <c r="M10" s="101" t="s">
        <v>67</v>
      </c>
      <c r="N10" s="102" t="s">
        <v>65</v>
      </c>
      <c r="O10" s="103" t="s">
        <v>68</v>
      </c>
      <c r="P10" s="104">
        <v>2039</v>
      </c>
      <c r="Q10" s="100">
        <v>43519</v>
      </c>
      <c r="R10" s="101" t="s">
        <v>69</v>
      </c>
      <c r="S10" s="147" t="s">
        <v>65</v>
      </c>
      <c r="T10" s="148" t="s">
        <v>56</v>
      </c>
      <c r="U10" s="149"/>
      <c r="V10" s="150"/>
      <c r="W10" s="151" t="str">
        <f>IF(COUNTIF($S$11:$S$55,"*男子*")&gt;3,1,"")</f>
        <v/>
      </c>
      <c r="X10" s="151" t="str">
        <f>IF(COUNTIF(X11:X90,X9)&gt;3,1,"")</f>
        <v/>
      </c>
      <c r="Y10" s="151" t="str">
        <f t="shared" ref="Y10:AH10" si="0">IF(COUNTIF(Y11:Y90,Y9)&gt;3,1,"")</f>
        <v/>
      </c>
      <c r="Z10" s="151" t="str">
        <f>IF(COUNTIF($U$11:$U$55,"*男子*")&gt;3,1,"")</f>
        <v/>
      </c>
      <c r="AA10" s="151" t="str">
        <f t="shared" si="0"/>
        <v/>
      </c>
      <c r="AB10" s="151" t="str">
        <f t="shared" si="0"/>
        <v/>
      </c>
      <c r="AC10" s="151" t="str">
        <f>IF(COUNTIF($S$11:$S$55,"*女子*")&gt;3,1,"")</f>
        <v/>
      </c>
      <c r="AD10" s="151" t="str">
        <f t="shared" si="0"/>
        <v/>
      </c>
      <c r="AE10" s="151" t="str">
        <f t="shared" si="0"/>
        <v/>
      </c>
      <c r="AF10" s="151" t="str">
        <f>IF(COUNTIF($U$11:$U$55,"*女子*")&gt;3,1,"")</f>
        <v/>
      </c>
      <c r="AG10" s="151" t="str">
        <f t="shared" si="0"/>
        <v/>
      </c>
      <c r="AH10" s="151" t="str">
        <f t="shared" si="0"/>
        <v/>
      </c>
      <c r="AI10" s="161"/>
      <c r="AJ10" s="161"/>
      <c r="AK10" s="162"/>
      <c r="AL10" s="161"/>
      <c r="AM10" s="161"/>
      <c r="AN10" s="161"/>
      <c r="AO10" s="161"/>
      <c r="AP10" s="161"/>
      <c r="AQ10" s="161"/>
      <c r="AR10" s="161"/>
      <c r="AS10" s="166"/>
      <c r="AT10" s="166"/>
      <c r="AU10" s="166"/>
      <c r="AV10" s="228"/>
      <c r="AW10" s="228"/>
      <c r="AX10" s="228"/>
      <c r="AY10" s="228"/>
      <c r="AZ10" s="228"/>
      <c r="BA10" s="227"/>
      <c r="BB10" s="213"/>
      <c r="BC10" s="228"/>
      <c r="BD10" s="228"/>
      <c r="BE10" s="228"/>
      <c r="BF10" s="228"/>
      <c r="BG10" s="228"/>
      <c r="BH10" s="227"/>
    </row>
    <row r="11" spans="1:60" s="49" customFormat="1" ht="19.5" customHeight="1" x14ac:dyDescent="0.15">
      <c r="A11" s="61">
        <v>1</v>
      </c>
      <c r="B11" s="62"/>
      <c r="C11" s="63"/>
      <c r="D11" s="64"/>
      <c r="E11" s="65"/>
      <c r="F11" s="66"/>
      <c r="G11" s="62"/>
      <c r="H11" s="62"/>
      <c r="I11" s="105"/>
      <c r="J11" s="64"/>
      <c r="K11" s="106"/>
      <c r="L11" s="192"/>
      <c r="M11" s="193"/>
      <c r="N11" s="107"/>
      <c r="O11" s="64"/>
      <c r="P11" s="106"/>
      <c r="Q11" s="192"/>
      <c r="R11" s="193"/>
      <c r="S11" s="130"/>
      <c r="T11" s="152"/>
      <c r="U11" s="153"/>
      <c r="V11" s="152"/>
      <c r="W11" s="154" t="str">
        <f>IF(AND($H11="男",$T11="B"),"B","")</f>
        <v/>
      </c>
      <c r="X11" s="154" t="str">
        <f>IF(AND($H11="男",$T11="B"),"B","")</f>
        <v/>
      </c>
      <c r="Y11" s="159" t="str">
        <f>IF(AND($H11="男",$T11="C"),"C","")</f>
        <v/>
      </c>
      <c r="Z11" s="159"/>
      <c r="AA11" s="159" t="str">
        <f>IF(AND($H11="男",$V11="B"),"B","")</f>
        <v/>
      </c>
      <c r="AB11" s="159" t="str">
        <f>IF(AND($H11="男",$V11="C"),"C","")</f>
        <v/>
      </c>
      <c r="AC11" s="159"/>
      <c r="AD11" s="159" t="str">
        <f>IF(AND($H11="女",$T11="B"),"B","")</f>
        <v/>
      </c>
      <c r="AE11" s="159" t="str">
        <f>IF(AND($H11="女",$T11="C"),"C","")</f>
        <v/>
      </c>
      <c r="AF11" s="159"/>
      <c r="AG11" s="159" t="str">
        <f>IF(AND($H11="女",$V11="B"),"B","")</f>
        <v/>
      </c>
      <c r="AH11" s="159" t="str">
        <f>IF(AND($H11="女",$V11="C"),"C","")</f>
        <v/>
      </c>
      <c r="AI11" s="163"/>
      <c r="AJ11" s="163"/>
      <c r="AK11" s="164" t="str">
        <f>IF(AJ11=2,IF(AI11=1,"ERROR",""),"")</f>
        <v/>
      </c>
      <c r="AL11" s="163"/>
      <c r="AM11" s="163"/>
      <c r="AN11" s="163"/>
      <c r="AO11" s="163"/>
      <c r="AP11" s="163"/>
      <c r="AQ11" s="163"/>
      <c r="AR11" s="163"/>
      <c r="AS11" s="167"/>
      <c r="AT11" s="167"/>
      <c r="AU11" s="167"/>
      <c r="AV11" s="228"/>
      <c r="AW11" s="228"/>
      <c r="AX11" s="228"/>
      <c r="AY11" s="228"/>
      <c r="AZ11" s="228"/>
      <c r="BA11" s="227"/>
      <c r="BB11" s="213"/>
      <c r="BC11" s="228"/>
      <c r="BD11" s="228"/>
      <c r="BE11" s="228"/>
      <c r="BF11" s="228"/>
      <c r="BG11" s="228"/>
      <c r="BH11" s="227"/>
    </row>
    <row r="12" spans="1:60" s="49" customFormat="1" ht="19.5" customHeight="1" x14ac:dyDescent="0.15">
      <c r="A12" s="67">
        <v>2</v>
      </c>
      <c r="B12" s="68"/>
      <c r="C12" s="69"/>
      <c r="D12" s="70"/>
      <c r="E12" s="71"/>
      <c r="F12" s="72"/>
      <c r="G12" s="68"/>
      <c r="H12" s="68"/>
      <c r="I12" s="108"/>
      <c r="J12" s="70"/>
      <c r="K12" s="109"/>
      <c r="L12" s="194"/>
      <c r="M12" s="195"/>
      <c r="N12" s="110"/>
      <c r="O12" s="70"/>
      <c r="P12" s="109"/>
      <c r="Q12" s="194"/>
      <c r="R12" s="195"/>
      <c r="S12" s="69"/>
      <c r="T12" s="152"/>
      <c r="U12" s="108"/>
      <c r="V12" s="152"/>
      <c r="W12" s="154" t="str">
        <f t="shared" ref="W12:X75" si="1">IF(AND($H12="男",$T12="B"),"B","")</f>
        <v/>
      </c>
      <c r="X12" s="154" t="str">
        <f t="shared" si="1"/>
        <v/>
      </c>
      <c r="Y12" s="160" t="str">
        <f t="shared" ref="Y12:Y75" si="2">IF(AND($H12="男",$T12="C"),"C","")</f>
        <v/>
      </c>
      <c r="Z12" s="160"/>
      <c r="AA12" s="160" t="str">
        <f t="shared" ref="AA12:AA75" si="3">IF(AND($H12="男",$V12="B"),"B","")</f>
        <v/>
      </c>
      <c r="AB12" s="160" t="str">
        <f t="shared" ref="AB12:AB75" si="4">IF(AND($H12="男",$V12="C"),"C","")</f>
        <v/>
      </c>
      <c r="AC12" s="160"/>
      <c r="AD12" s="160" t="str">
        <f t="shared" ref="AD12:AD75" si="5">IF(AND($H12="女",$T12="B"),"B","")</f>
        <v/>
      </c>
      <c r="AE12" s="160" t="str">
        <f t="shared" ref="AE12:AE75" si="6">IF(AND($H12="女",$T12="C"),"C","")</f>
        <v/>
      </c>
      <c r="AF12" s="160"/>
      <c r="AG12" s="160" t="str">
        <f t="shared" ref="AG12:AG75" si="7">IF(AND($H12="女",$V12="B"),"B","")</f>
        <v/>
      </c>
      <c r="AH12" s="160" t="str">
        <f t="shared" ref="AH12:AH75" si="8">IF(AND($H12="女",$V12="C"),"C","")</f>
        <v/>
      </c>
      <c r="AI12" s="163"/>
      <c r="AJ12" s="163"/>
      <c r="AK12" s="164" t="str">
        <f t="shared" ref="AK12:AK75" si="9">IF(AJ12=2,IF(AI12=1,"ERROR",""),"")</f>
        <v/>
      </c>
      <c r="AL12" s="163"/>
      <c r="AM12" s="163"/>
      <c r="AN12" s="163"/>
      <c r="AO12" s="163"/>
      <c r="AP12" s="163"/>
      <c r="AQ12" s="163"/>
      <c r="AR12" s="163"/>
      <c r="AS12" s="167"/>
      <c r="AT12" s="167"/>
      <c r="AU12" s="167"/>
      <c r="AV12" s="228"/>
      <c r="AW12" s="228"/>
      <c r="AX12" s="228"/>
      <c r="AY12" s="228"/>
      <c r="AZ12" s="228"/>
      <c r="BA12" s="227"/>
      <c r="BB12" s="213"/>
      <c r="BC12" s="228"/>
      <c r="BD12" s="228"/>
      <c r="BE12" s="228"/>
      <c r="BF12" s="228"/>
      <c r="BG12" s="228"/>
      <c r="BH12" s="227"/>
    </row>
    <row r="13" spans="1:60" s="49" customFormat="1" ht="19.5" customHeight="1" x14ac:dyDescent="0.15">
      <c r="A13" s="67">
        <v>3</v>
      </c>
      <c r="B13" s="68"/>
      <c r="C13" s="69"/>
      <c r="D13" s="70"/>
      <c r="E13" s="71"/>
      <c r="F13" s="72"/>
      <c r="G13" s="68"/>
      <c r="H13" s="68"/>
      <c r="I13" s="108"/>
      <c r="J13" s="70"/>
      <c r="K13" s="109"/>
      <c r="L13" s="194"/>
      <c r="M13" s="195"/>
      <c r="N13" s="110"/>
      <c r="O13" s="70"/>
      <c r="P13" s="109"/>
      <c r="Q13" s="194"/>
      <c r="R13" s="195"/>
      <c r="S13" s="69"/>
      <c r="T13" s="152"/>
      <c r="U13" s="108"/>
      <c r="V13" s="152"/>
      <c r="W13" s="154" t="str">
        <f t="shared" si="1"/>
        <v/>
      </c>
      <c r="X13" s="154" t="str">
        <f t="shared" si="1"/>
        <v/>
      </c>
      <c r="Y13" s="160" t="str">
        <f t="shared" si="2"/>
        <v/>
      </c>
      <c r="Z13" s="160"/>
      <c r="AA13" s="160" t="str">
        <f t="shared" si="3"/>
        <v/>
      </c>
      <c r="AB13" s="160" t="str">
        <f t="shared" si="4"/>
        <v/>
      </c>
      <c r="AC13" s="160"/>
      <c r="AD13" s="160" t="str">
        <f t="shared" si="5"/>
        <v/>
      </c>
      <c r="AE13" s="160" t="str">
        <f t="shared" si="6"/>
        <v/>
      </c>
      <c r="AF13" s="160"/>
      <c r="AG13" s="160" t="str">
        <f t="shared" si="7"/>
        <v/>
      </c>
      <c r="AH13" s="160" t="str">
        <f t="shared" si="8"/>
        <v/>
      </c>
      <c r="AI13" s="163"/>
      <c r="AJ13" s="163"/>
      <c r="AK13" s="164" t="str">
        <f t="shared" si="9"/>
        <v/>
      </c>
      <c r="AL13" s="163"/>
      <c r="AM13" s="163"/>
      <c r="AN13" s="163"/>
      <c r="AO13" s="163"/>
      <c r="AP13" s="163"/>
      <c r="AQ13" s="163"/>
      <c r="AR13" s="163"/>
      <c r="AS13" s="167"/>
      <c r="AT13" s="167"/>
      <c r="AU13" s="167"/>
      <c r="AV13" s="228"/>
      <c r="AW13" s="228"/>
      <c r="AX13" s="228"/>
      <c r="AY13" s="228"/>
      <c r="AZ13" s="228"/>
      <c r="BA13" s="227"/>
      <c r="BB13" s="213"/>
      <c r="BC13" s="228"/>
      <c r="BD13" s="228"/>
      <c r="BE13" s="228"/>
      <c r="BF13" s="228"/>
      <c r="BG13" s="228"/>
      <c r="BH13" s="227"/>
    </row>
    <row r="14" spans="1:60" s="49" customFormat="1" ht="19.5" customHeight="1" x14ac:dyDescent="0.15">
      <c r="A14" s="67">
        <v>4</v>
      </c>
      <c r="B14" s="68"/>
      <c r="C14" s="69"/>
      <c r="D14" s="70"/>
      <c r="E14" s="71"/>
      <c r="F14" s="72"/>
      <c r="G14" s="68"/>
      <c r="H14" s="68"/>
      <c r="I14" s="108"/>
      <c r="J14" s="70"/>
      <c r="K14" s="109"/>
      <c r="L14" s="194"/>
      <c r="M14" s="195"/>
      <c r="N14" s="110"/>
      <c r="O14" s="70"/>
      <c r="P14" s="109"/>
      <c r="Q14" s="194"/>
      <c r="R14" s="195"/>
      <c r="S14" s="69"/>
      <c r="T14" s="152"/>
      <c r="U14" s="108"/>
      <c r="V14" s="152"/>
      <c r="W14" s="154" t="str">
        <f t="shared" si="1"/>
        <v/>
      </c>
      <c r="X14" s="154" t="str">
        <f t="shared" si="1"/>
        <v/>
      </c>
      <c r="Y14" s="160" t="str">
        <f t="shared" si="2"/>
        <v/>
      </c>
      <c r="Z14" s="160"/>
      <c r="AA14" s="160" t="str">
        <f t="shared" si="3"/>
        <v/>
      </c>
      <c r="AB14" s="160" t="str">
        <f t="shared" si="4"/>
        <v/>
      </c>
      <c r="AC14" s="160"/>
      <c r="AD14" s="160" t="str">
        <f t="shared" si="5"/>
        <v/>
      </c>
      <c r="AE14" s="160" t="str">
        <f t="shared" si="6"/>
        <v/>
      </c>
      <c r="AF14" s="160"/>
      <c r="AG14" s="160" t="str">
        <f t="shared" si="7"/>
        <v/>
      </c>
      <c r="AH14" s="160" t="str">
        <f t="shared" si="8"/>
        <v/>
      </c>
      <c r="AI14" s="163"/>
      <c r="AJ14" s="163"/>
      <c r="AK14" s="164" t="str">
        <f t="shared" si="9"/>
        <v/>
      </c>
      <c r="AL14" s="163"/>
      <c r="AM14" s="163"/>
      <c r="AN14" s="163"/>
      <c r="AO14" s="163"/>
      <c r="AP14" s="163"/>
      <c r="AQ14" s="163"/>
      <c r="AR14" s="163"/>
      <c r="AS14" s="167"/>
      <c r="AT14" s="167"/>
      <c r="AU14" s="167"/>
      <c r="AV14" s="228"/>
      <c r="AW14" s="228"/>
      <c r="AX14" s="228"/>
      <c r="AY14" s="228"/>
      <c r="AZ14" s="228"/>
      <c r="BA14" s="227"/>
      <c r="BB14" s="213"/>
      <c r="BC14" s="228"/>
      <c r="BD14" s="228"/>
      <c r="BE14" s="228"/>
      <c r="BF14" s="228"/>
      <c r="BG14" s="228"/>
      <c r="BH14" s="227"/>
    </row>
    <row r="15" spans="1:60" s="49" customFormat="1" ht="19.5" customHeight="1" x14ac:dyDescent="0.15">
      <c r="A15" s="73">
        <v>5</v>
      </c>
      <c r="B15" s="74"/>
      <c r="C15" s="75"/>
      <c r="D15" s="76"/>
      <c r="E15" s="77"/>
      <c r="F15" s="78"/>
      <c r="G15" s="74"/>
      <c r="H15" s="74"/>
      <c r="I15" s="111"/>
      <c r="J15" s="76"/>
      <c r="K15" s="112"/>
      <c r="L15" s="196"/>
      <c r="M15" s="197"/>
      <c r="N15" s="113"/>
      <c r="O15" s="76"/>
      <c r="P15" s="112"/>
      <c r="Q15" s="196"/>
      <c r="R15" s="197"/>
      <c r="S15" s="75"/>
      <c r="T15" s="155"/>
      <c r="U15" s="111"/>
      <c r="V15" s="155"/>
      <c r="W15" s="154" t="str">
        <f t="shared" si="1"/>
        <v/>
      </c>
      <c r="X15" s="154" t="str">
        <f t="shared" si="1"/>
        <v/>
      </c>
      <c r="Y15" s="160" t="str">
        <f t="shared" si="2"/>
        <v/>
      </c>
      <c r="Z15" s="160"/>
      <c r="AA15" s="160" t="str">
        <f t="shared" si="3"/>
        <v/>
      </c>
      <c r="AB15" s="160" t="str">
        <f t="shared" si="4"/>
        <v/>
      </c>
      <c r="AC15" s="160"/>
      <c r="AD15" s="160" t="str">
        <f t="shared" si="5"/>
        <v/>
      </c>
      <c r="AE15" s="160" t="str">
        <f t="shared" si="6"/>
        <v/>
      </c>
      <c r="AF15" s="160"/>
      <c r="AG15" s="160" t="str">
        <f t="shared" si="7"/>
        <v/>
      </c>
      <c r="AH15" s="160" t="str">
        <f t="shared" si="8"/>
        <v/>
      </c>
      <c r="AI15" s="163"/>
      <c r="AJ15" s="163"/>
      <c r="AK15" s="164" t="str">
        <f t="shared" si="9"/>
        <v/>
      </c>
      <c r="AL15" s="163"/>
      <c r="AM15" s="163"/>
      <c r="AN15" s="163"/>
      <c r="AO15" s="163"/>
      <c r="AP15" s="163"/>
      <c r="AQ15" s="163"/>
      <c r="AR15" s="163"/>
      <c r="AS15" s="167"/>
      <c r="AT15" s="167"/>
      <c r="AU15" s="167"/>
      <c r="AV15" s="228"/>
      <c r="AW15" s="228"/>
      <c r="AX15" s="228"/>
      <c r="AY15" s="228"/>
      <c r="AZ15" s="228"/>
      <c r="BA15" s="227"/>
      <c r="BB15" s="213"/>
      <c r="BC15" s="228"/>
      <c r="BD15" s="228"/>
      <c r="BE15" s="228"/>
      <c r="BF15" s="228"/>
      <c r="BG15" s="228"/>
      <c r="BH15" s="227"/>
    </row>
    <row r="16" spans="1:60" s="49" customFormat="1" ht="19.5" customHeight="1" x14ac:dyDescent="0.15">
      <c r="A16" s="61">
        <v>6</v>
      </c>
      <c r="B16" s="62"/>
      <c r="C16" s="63"/>
      <c r="D16" s="64"/>
      <c r="E16" s="65"/>
      <c r="F16" s="66"/>
      <c r="G16" s="62"/>
      <c r="H16" s="62"/>
      <c r="I16" s="105"/>
      <c r="J16" s="64"/>
      <c r="K16" s="106"/>
      <c r="L16" s="198"/>
      <c r="M16" s="193"/>
      <c r="N16" s="107"/>
      <c r="O16" s="64"/>
      <c r="P16" s="106"/>
      <c r="Q16" s="198"/>
      <c r="R16" s="193"/>
      <c r="S16" s="63"/>
      <c r="T16" s="152"/>
      <c r="U16" s="105"/>
      <c r="V16" s="152"/>
      <c r="W16" s="154" t="str">
        <f t="shared" si="1"/>
        <v/>
      </c>
      <c r="X16" s="154" t="str">
        <f t="shared" si="1"/>
        <v/>
      </c>
      <c r="Y16" s="160" t="str">
        <f t="shared" si="2"/>
        <v/>
      </c>
      <c r="Z16" s="160"/>
      <c r="AA16" s="160" t="str">
        <f t="shared" si="3"/>
        <v/>
      </c>
      <c r="AB16" s="160" t="str">
        <f t="shared" si="4"/>
        <v/>
      </c>
      <c r="AC16" s="160"/>
      <c r="AD16" s="160" t="str">
        <f t="shared" si="5"/>
        <v/>
      </c>
      <c r="AE16" s="160" t="str">
        <f t="shared" si="6"/>
        <v/>
      </c>
      <c r="AF16" s="160"/>
      <c r="AG16" s="160" t="str">
        <f t="shared" si="7"/>
        <v/>
      </c>
      <c r="AH16" s="160" t="str">
        <f t="shared" si="8"/>
        <v/>
      </c>
      <c r="AI16" s="163"/>
      <c r="AJ16" s="163"/>
      <c r="AK16" s="164" t="str">
        <f t="shared" si="9"/>
        <v/>
      </c>
      <c r="AL16" s="163"/>
      <c r="AM16" s="163"/>
      <c r="AN16" s="163"/>
      <c r="AO16" s="163"/>
      <c r="AP16" s="163"/>
      <c r="AQ16" s="163"/>
      <c r="AR16" s="163"/>
      <c r="AS16" s="167"/>
      <c r="AT16" s="167"/>
      <c r="AU16" s="167"/>
      <c r="AV16" s="228"/>
      <c r="AW16" s="228"/>
      <c r="AX16" s="228"/>
      <c r="AY16" s="228"/>
      <c r="AZ16" s="228"/>
      <c r="BA16" s="227"/>
      <c r="BB16" s="213"/>
      <c r="BC16" s="228"/>
      <c r="BD16" s="228"/>
      <c r="BE16" s="228"/>
      <c r="BF16" s="228"/>
      <c r="BG16" s="228"/>
      <c r="BH16" s="227"/>
    </row>
    <row r="17" spans="1:60" s="49" customFormat="1" ht="19.5" customHeight="1" x14ac:dyDescent="0.15">
      <c r="A17" s="67">
        <v>7</v>
      </c>
      <c r="B17" s="68"/>
      <c r="C17" s="69"/>
      <c r="D17" s="70"/>
      <c r="E17" s="71"/>
      <c r="F17" s="72"/>
      <c r="G17" s="68"/>
      <c r="H17" s="68"/>
      <c r="I17" s="108"/>
      <c r="J17" s="70"/>
      <c r="K17" s="109"/>
      <c r="L17" s="194"/>
      <c r="M17" s="195"/>
      <c r="N17" s="110"/>
      <c r="O17" s="70"/>
      <c r="P17" s="109"/>
      <c r="Q17" s="194"/>
      <c r="R17" s="195"/>
      <c r="S17" s="69"/>
      <c r="T17" s="152"/>
      <c r="U17" s="108"/>
      <c r="V17" s="152"/>
      <c r="W17" s="154" t="str">
        <f t="shared" si="1"/>
        <v/>
      </c>
      <c r="X17" s="154" t="str">
        <f t="shared" si="1"/>
        <v/>
      </c>
      <c r="Y17" s="160" t="str">
        <f t="shared" si="2"/>
        <v/>
      </c>
      <c r="Z17" s="160"/>
      <c r="AA17" s="160" t="str">
        <f t="shared" si="3"/>
        <v/>
      </c>
      <c r="AB17" s="160" t="str">
        <f t="shared" si="4"/>
        <v/>
      </c>
      <c r="AC17" s="160"/>
      <c r="AD17" s="160" t="str">
        <f t="shared" si="5"/>
        <v/>
      </c>
      <c r="AE17" s="160" t="str">
        <f t="shared" si="6"/>
        <v/>
      </c>
      <c r="AF17" s="160"/>
      <c r="AG17" s="160" t="str">
        <f t="shared" si="7"/>
        <v/>
      </c>
      <c r="AH17" s="160" t="str">
        <f t="shared" si="8"/>
        <v/>
      </c>
      <c r="AI17" s="163"/>
      <c r="AJ17" s="163"/>
      <c r="AK17" s="164" t="str">
        <f t="shared" si="9"/>
        <v/>
      </c>
      <c r="AL17" s="163"/>
      <c r="AM17" s="163"/>
      <c r="AN17" s="163"/>
      <c r="AO17" s="163"/>
      <c r="AP17" s="163"/>
      <c r="AQ17" s="163"/>
      <c r="AR17" s="163"/>
      <c r="AS17" s="167"/>
      <c r="AT17" s="167"/>
      <c r="AU17" s="167"/>
      <c r="AV17" s="228"/>
      <c r="AW17" s="228"/>
      <c r="AX17" s="228"/>
      <c r="AY17" s="228"/>
      <c r="AZ17" s="228"/>
      <c r="BA17" s="227"/>
      <c r="BB17" s="213"/>
      <c r="BC17" s="228"/>
      <c r="BD17" s="228"/>
      <c r="BE17" s="228"/>
      <c r="BF17" s="228"/>
      <c r="BG17" s="228"/>
      <c r="BH17" s="227"/>
    </row>
    <row r="18" spans="1:60" s="49" customFormat="1" ht="19.5" customHeight="1" x14ac:dyDescent="0.15">
      <c r="A18" s="67">
        <v>8</v>
      </c>
      <c r="B18" s="68"/>
      <c r="C18" s="69"/>
      <c r="D18" s="70"/>
      <c r="E18" s="71"/>
      <c r="F18" s="72"/>
      <c r="G18" s="68"/>
      <c r="H18" s="68"/>
      <c r="I18" s="108"/>
      <c r="J18" s="70"/>
      <c r="K18" s="109"/>
      <c r="L18" s="194"/>
      <c r="M18" s="195"/>
      <c r="N18" s="110"/>
      <c r="O18" s="70"/>
      <c r="P18" s="109"/>
      <c r="Q18" s="194"/>
      <c r="R18" s="195"/>
      <c r="S18" s="69"/>
      <c r="T18" s="152"/>
      <c r="U18" s="108"/>
      <c r="V18" s="152"/>
      <c r="W18" s="154" t="str">
        <f t="shared" si="1"/>
        <v/>
      </c>
      <c r="X18" s="154" t="str">
        <f t="shared" si="1"/>
        <v/>
      </c>
      <c r="Y18" s="160" t="str">
        <f t="shared" si="2"/>
        <v/>
      </c>
      <c r="Z18" s="160"/>
      <c r="AA18" s="160" t="str">
        <f t="shared" si="3"/>
        <v/>
      </c>
      <c r="AB18" s="160" t="str">
        <f t="shared" si="4"/>
        <v/>
      </c>
      <c r="AC18" s="160"/>
      <c r="AD18" s="160" t="str">
        <f t="shared" si="5"/>
        <v/>
      </c>
      <c r="AE18" s="160" t="str">
        <f t="shared" si="6"/>
        <v/>
      </c>
      <c r="AF18" s="160"/>
      <c r="AG18" s="160" t="str">
        <f t="shared" si="7"/>
        <v/>
      </c>
      <c r="AH18" s="160" t="str">
        <f t="shared" si="8"/>
        <v/>
      </c>
      <c r="AI18" s="163"/>
      <c r="AJ18" s="163"/>
      <c r="AK18" s="164" t="str">
        <f t="shared" si="9"/>
        <v/>
      </c>
      <c r="AL18" s="163"/>
      <c r="AM18" s="163"/>
      <c r="AN18" s="163"/>
      <c r="AO18" s="163"/>
      <c r="AP18" s="163"/>
      <c r="AQ18" s="163"/>
      <c r="AR18" s="163"/>
      <c r="AS18" s="167"/>
      <c r="AT18" s="167"/>
      <c r="AU18" s="167"/>
      <c r="AV18" s="228"/>
      <c r="AW18" s="228"/>
      <c r="AX18" s="228"/>
      <c r="AY18" s="228"/>
      <c r="AZ18" s="228"/>
      <c r="BA18" s="227"/>
      <c r="BB18" s="213"/>
      <c r="BC18" s="228"/>
      <c r="BD18" s="228"/>
      <c r="BE18" s="228"/>
      <c r="BF18" s="228"/>
      <c r="BG18" s="228"/>
      <c r="BH18" s="227"/>
    </row>
    <row r="19" spans="1:60" s="49" customFormat="1" ht="19.5" customHeight="1" x14ac:dyDescent="0.15">
      <c r="A19" s="67">
        <v>9</v>
      </c>
      <c r="B19" s="68"/>
      <c r="C19" s="69"/>
      <c r="D19" s="70"/>
      <c r="E19" s="71"/>
      <c r="F19" s="72"/>
      <c r="G19" s="68"/>
      <c r="H19" s="68"/>
      <c r="I19" s="108"/>
      <c r="J19" s="70"/>
      <c r="K19" s="109"/>
      <c r="L19" s="194"/>
      <c r="M19" s="195"/>
      <c r="N19" s="110"/>
      <c r="O19" s="70"/>
      <c r="P19" s="109"/>
      <c r="Q19" s="194"/>
      <c r="R19" s="195"/>
      <c r="S19" s="69"/>
      <c r="T19" s="152"/>
      <c r="U19" s="108"/>
      <c r="V19" s="152"/>
      <c r="W19" s="154" t="str">
        <f t="shared" si="1"/>
        <v/>
      </c>
      <c r="X19" s="154" t="str">
        <f t="shared" si="1"/>
        <v/>
      </c>
      <c r="Y19" s="160" t="str">
        <f t="shared" si="2"/>
        <v/>
      </c>
      <c r="Z19" s="160"/>
      <c r="AA19" s="160" t="str">
        <f t="shared" si="3"/>
        <v/>
      </c>
      <c r="AB19" s="160" t="str">
        <f t="shared" si="4"/>
        <v/>
      </c>
      <c r="AC19" s="160"/>
      <c r="AD19" s="160" t="str">
        <f t="shared" si="5"/>
        <v/>
      </c>
      <c r="AE19" s="160" t="str">
        <f t="shared" si="6"/>
        <v/>
      </c>
      <c r="AF19" s="160"/>
      <c r="AG19" s="160" t="str">
        <f t="shared" si="7"/>
        <v/>
      </c>
      <c r="AH19" s="160" t="str">
        <f t="shared" si="8"/>
        <v/>
      </c>
      <c r="AI19" s="163"/>
      <c r="AJ19" s="163"/>
      <c r="AK19" s="164" t="str">
        <f t="shared" si="9"/>
        <v/>
      </c>
      <c r="AL19" s="163"/>
      <c r="AM19" s="163"/>
      <c r="AN19" s="163"/>
      <c r="AO19" s="163"/>
      <c r="AP19" s="163"/>
      <c r="AQ19" s="163"/>
      <c r="AR19" s="163"/>
      <c r="AS19" s="167"/>
      <c r="AT19" s="167"/>
      <c r="AU19" s="167"/>
      <c r="AV19" s="228"/>
      <c r="AW19" s="228"/>
      <c r="AX19" s="228"/>
      <c r="AY19" s="228"/>
      <c r="AZ19" s="228"/>
      <c r="BA19" s="227"/>
      <c r="BB19" s="213"/>
      <c r="BC19" s="228"/>
      <c r="BD19" s="228"/>
      <c r="BE19" s="228"/>
      <c r="BF19" s="228"/>
      <c r="BG19" s="228"/>
      <c r="BH19" s="227"/>
    </row>
    <row r="20" spans="1:60" s="49" customFormat="1" ht="19.5" customHeight="1" x14ac:dyDescent="0.15">
      <c r="A20" s="73">
        <v>10</v>
      </c>
      <c r="B20" s="74"/>
      <c r="C20" s="75"/>
      <c r="D20" s="76"/>
      <c r="E20" s="77"/>
      <c r="F20" s="78"/>
      <c r="G20" s="74"/>
      <c r="H20" s="74"/>
      <c r="I20" s="111"/>
      <c r="J20" s="76"/>
      <c r="K20" s="112"/>
      <c r="L20" s="196"/>
      <c r="M20" s="197"/>
      <c r="N20" s="113"/>
      <c r="O20" s="76"/>
      <c r="P20" s="112"/>
      <c r="Q20" s="196"/>
      <c r="R20" s="197"/>
      <c r="S20" s="75"/>
      <c r="T20" s="155"/>
      <c r="U20" s="111"/>
      <c r="V20" s="155"/>
      <c r="W20" s="154" t="str">
        <f t="shared" si="1"/>
        <v/>
      </c>
      <c r="X20" s="154" t="str">
        <f t="shared" si="1"/>
        <v/>
      </c>
      <c r="Y20" s="160" t="str">
        <f t="shared" si="2"/>
        <v/>
      </c>
      <c r="Z20" s="160"/>
      <c r="AA20" s="160" t="str">
        <f t="shared" si="3"/>
        <v/>
      </c>
      <c r="AB20" s="160" t="str">
        <f t="shared" si="4"/>
        <v/>
      </c>
      <c r="AC20" s="160"/>
      <c r="AD20" s="160" t="str">
        <f t="shared" si="5"/>
        <v/>
      </c>
      <c r="AE20" s="160" t="str">
        <f t="shared" si="6"/>
        <v/>
      </c>
      <c r="AF20" s="160"/>
      <c r="AG20" s="160" t="str">
        <f t="shared" si="7"/>
        <v/>
      </c>
      <c r="AH20" s="160" t="str">
        <f t="shared" si="8"/>
        <v/>
      </c>
      <c r="AI20" s="163"/>
      <c r="AJ20" s="163"/>
      <c r="AK20" s="164" t="str">
        <f t="shared" si="9"/>
        <v/>
      </c>
      <c r="AL20" s="163"/>
      <c r="AM20" s="163"/>
      <c r="AN20" s="163"/>
      <c r="AO20" s="163"/>
      <c r="AP20" s="163"/>
      <c r="AQ20" s="163"/>
      <c r="AR20" s="163"/>
      <c r="AS20" s="167"/>
      <c r="AT20" s="167"/>
      <c r="AU20" s="167"/>
      <c r="AV20" s="228"/>
      <c r="AW20" s="228"/>
      <c r="AX20" s="228"/>
      <c r="AY20" s="228"/>
      <c r="AZ20" s="228"/>
      <c r="BA20" s="227"/>
      <c r="BB20" s="213"/>
      <c r="BC20" s="228"/>
      <c r="BD20" s="228"/>
      <c r="BE20" s="228"/>
      <c r="BF20" s="228"/>
      <c r="BG20" s="228"/>
      <c r="BH20" s="227"/>
    </row>
    <row r="21" spans="1:60" s="49" customFormat="1" ht="19.5" customHeight="1" x14ac:dyDescent="0.15">
      <c r="A21" s="61">
        <v>11</v>
      </c>
      <c r="B21" s="62"/>
      <c r="C21" s="63"/>
      <c r="D21" s="64"/>
      <c r="E21" s="65"/>
      <c r="F21" s="66"/>
      <c r="G21" s="62"/>
      <c r="H21" s="62"/>
      <c r="I21" s="105"/>
      <c r="J21" s="64"/>
      <c r="K21" s="106"/>
      <c r="L21" s="198"/>
      <c r="M21" s="193"/>
      <c r="N21" s="107"/>
      <c r="O21" s="64"/>
      <c r="P21" s="106"/>
      <c r="Q21" s="198"/>
      <c r="R21" s="193"/>
      <c r="S21" s="63"/>
      <c r="T21" s="152"/>
      <c r="U21" s="105"/>
      <c r="V21" s="152"/>
      <c r="W21" s="154" t="str">
        <f t="shared" si="1"/>
        <v/>
      </c>
      <c r="X21" s="154" t="str">
        <f t="shared" si="1"/>
        <v/>
      </c>
      <c r="Y21" s="160" t="str">
        <f t="shared" si="2"/>
        <v/>
      </c>
      <c r="Z21" s="160"/>
      <c r="AA21" s="160" t="str">
        <f t="shared" si="3"/>
        <v/>
      </c>
      <c r="AB21" s="160" t="str">
        <f t="shared" si="4"/>
        <v/>
      </c>
      <c r="AC21" s="160"/>
      <c r="AD21" s="160" t="str">
        <f t="shared" si="5"/>
        <v/>
      </c>
      <c r="AE21" s="160" t="str">
        <f t="shared" si="6"/>
        <v/>
      </c>
      <c r="AF21" s="160"/>
      <c r="AG21" s="160" t="str">
        <f t="shared" si="7"/>
        <v/>
      </c>
      <c r="AH21" s="160" t="str">
        <f t="shared" si="8"/>
        <v/>
      </c>
      <c r="AI21" s="163"/>
      <c r="AJ21" s="163"/>
      <c r="AK21" s="164" t="str">
        <f t="shared" si="9"/>
        <v/>
      </c>
      <c r="AL21" s="163"/>
      <c r="AM21" s="163"/>
      <c r="AN21" s="163"/>
      <c r="AO21" s="163"/>
      <c r="AP21" s="163"/>
      <c r="AQ21" s="163"/>
      <c r="AR21" s="163"/>
      <c r="AS21" s="167"/>
      <c r="AT21" s="167"/>
      <c r="AU21" s="167"/>
      <c r="AV21" s="228"/>
      <c r="AW21" s="228"/>
      <c r="AX21" s="228"/>
      <c r="AY21" s="228"/>
      <c r="AZ21" s="228"/>
      <c r="BA21" s="227"/>
      <c r="BB21" s="213"/>
      <c r="BC21" s="228"/>
      <c r="BD21" s="228"/>
      <c r="BE21" s="228"/>
      <c r="BF21" s="228"/>
      <c r="BG21" s="228"/>
      <c r="BH21" s="227"/>
    </row>
    <row r="22" spans="1:60" s="49" customFormat="1" ht="19.5" customHeight="1" x14ac:dyDescent="0.15">
      <c r="A22" s="67">
        <v>12</v>
      </c>
      <c r="B22" s="68"/>
      <c r="C22" s="69"/>
      <c r="D22" s="70"/>
      <c r="E22" s="71"/>
      <c r="F22" s="72"/>
      <c r="G22" s="68"/>
      <c r="H22" s="68"/>
      <c r="I22" s="108"/>
      <c r="J22" s="70"/>
      <c r="K22" s="109"/>
      <c r="L22" s="194"/>
      <c r="M22" s="195"/>
      <c r="N22" s="110"/>
      <c r="O22" s="70"/>
      <c r="P22" s="109"/>
      <c r="Q22" s="194"/>
      <c r="R22" s="195"/>
      <c r="S22" s="69"/>
      <c r="T22" s="152"/>
      <c r="U22" s="108"/>
      <c r="V22" s="152"/>
      <c r="W22" s="154" t="str">
        <f t="shared" si="1"/>
        <v/>
      </c>
      <c r="X22" s="154" t="str">
        <f t="shared" si="1"/>
        <v/>
      </c>
      <c r="Y22" s="160" t="str">
        <f t="shared" si="2"/>
        <v/>
      </c>
      <c r="Z22" s="160"/>
      <c r="AA22" s="160" t="str">
        <f t="shared" si="3"/>
        <v/>
      </c>
      <c r="AB22" s="160" t="str">
        <f t="shared" si="4"/>
        <v/>
      </c>
      <c r="AC22" s="160"/>
      <c r="AD22" s="160" t="str">
        <f t="shared" si="5"/>
        <v/>
      </c>
      <c r="AE22" s="160" t="str">
        <f t="shared" si="6"/>
        <v/>
      </c>
      <c r="AF22" s="160"/>
      <c r="AG22" s="160" t="str">
        <f t="shared" si="7"/>
        <v/>
      </c>
      <c r="AH22" s="160" t="str">
        <f t="shared" si="8"/>
        <v/>
      </c>
      <c r="AI22" s="163"/>
      <c r="AJ22" s="163"/>
      <c r="AK22" s="164" t="str">
        <f t="shared" si="9"/>
        <v/>
      </c>
      <c r="AL22" s="163"/>
      <c r="AM22" s="163"/>
      <c r="AN22" s="163"/>
      <c r="AO22" s="163"/>
      <c r="AP22" s="163"/>
      <c r="AQ22" s="163"/>
      <c r="AR22" s="163"/>
      <c r="AS22" s="167"/>
      <c r="AT22" s="167"/>
      <c r="AU22" s="167"/>
      <c r="AV22" s="228"/>
      <c r="AW22" s="228"/>
      <c r="AX22" s="228"/>
      <c r="AY22" s="228"/>
      <c r="AZ22" s="228"/>
      <c r="BA22" s="227"/>
      <c r="BB22" s="213"/>
      <c r="BC22" s="228"/>
      <c r="BD22" s="228"/>
      <c r="BE22" s="228"/>
      <c r="BF22" s="228"/>
      <c r="BG22" s="228"/>
      <c r="BH22" s="227"/>
    </row>
    <row r="23" spans="1:60" s="49" customFormat="1" ht="19.5" customHeight="1" x14ac:dyDescent="0.15">
      <c r="A23" s="67">
        <v>13</v>
      </c>
      <c r="B23" s="68"/>
      <c r="C23" s="69"/>
      <c r="D23" s="70"/>
      <c r="E23" s="71"/>
      <c r="F23" s="72"/>
      <c r="G23" s="68"/>
      <c r="H23" s="68"/>
      <c r="I23" s="108"/>
      <c r="J23" s="70"/>
      <c r="K23" s="109"/>
      <c r="L23" s="194"/>
      <c r="M23" s="195"/>
      <c r="N23" s="110"/>
      <c r="O23" s="70"/>
      <c r="P23" s="109"/>
      <c r="Q23" s="194"/>
      <c r="R23" s="195"/>
      <c r="S23" s="69"/>
      <c r="T23" s="152"/>
      <c r="U23" s="108"/>
      <c r="V23" s="152"/>
      <c r="W23" s="154" t="str">
        <f t="shared" si="1"/>
        <v/>
      </c>
      <c r="X23" s="154" t="str">
        <f t="shared" si="1"/>
        <v/>
      </c>
      <c r="Y23" s="160" t="str">
        <f t="shared" si="2"/>
        <v/>
      </c>
      <c r="Z23" s="160"/>
      <c r="AA23" s="160" t="str">
        <f t="shared" si="3"/>
        <v/>
      </c>
      <c r="AB23" s="160" t="str">
        <f t="shared" si="4"/>
        <v/>
      </c>
      <c r="AC23" s="160"/>
      <c r="AD23" s="160" t="str">
        <f t="shared" si="5"/>
        <v/>
      </c>
      <c r="AE23" s="160" t="str">
        <f t="shared" si="6"/>
        <v/>
      </c>
      <c r="AF23" s="160"/>
      <c r="AG23" s="160" t="str">
        <f t="shared" si="7"/>
        <v/>
      </c>
      <c r="AH23" s="160" t="str">
        <f t="shared" si="8"/>
        <v/>
      </c>
      <c r="AI23" s="163"/>
      <c r="AJ23" s="163"/>
      <c r="AK23" s="164" t="str">
        <f t="shared" si="9"/>
        <v/>
      </c>
      <c r="AL23" s="163"/>
      <c r="AM23" s="163"/>
      <c r="AN23" s="163"/>
      <c r="AO23" s="163"/>
      <c r="AP23" s="163"/>
      <c r="AQ23" s="163"/>
      <c r="AR23" s="163"/>
      <c r="AS23" s="167"/>
      <c r="AT23" s="167"/>
      <c r="AU23" s="167"/>
      <c r="AV23" s="228"/>
      <c r="AW23" s="228"/>
      <c r="AX23" s="228"/>
      <c r="AY23" s="228"/>
      <c r="AZ23" s="228"/>
      <c r="BA23" s="227"/>
      <c r="BB23" s="213"/>
      <c r="BC23" s="228"/>
      <c r="BD23" s="228"/>
      <c r="BE23" s="228"/>
      <c r="BF23" s="228"/>
      <c r="BG23" s="228"/>
      <c r="BH23" s="227"/>
    </row>
    <row r="24" spans="1:60" s="49" customFormat="1" ht="19.5" customHeight="1" x14ac:dyDescent="0.15">
      <c r="A24" s="67">
        <v>14</v>
      </c>
      <c r="B24" s="68"/>
      <c r="C24" s="69"/>
      <c r="D24" s="70"/>
      <c r="E24" s="71"/>
      <c r="F24" s="72"/>
      <c r="G24" s="68"/>
      <c r="H24" s="68"/>
      <c r="I24" s="108"/>
      <c r="J24" s="70"/>
      <c r="K24" s="109"/>
      <c r="L24" s="194"/>
      <c r="M24" s="195"/>
      <c r="N24" s="110"/>
      <c r="O24" s="70"/>
      <c r="P24" s="109"/>
      <c r="Q24" s="194"/>
      <c r="R24" s="195"/>
      <c r="S24" s="69"/>
      <c r="T24" s="152"/>
      <c r="U24" s="108"/>
      <c r="V24" s="152"/>
      <c r="W24" s="154" t="str">
        <f t="shared" si="1"/>
        <v/>
      </c>
      <c r="X24" s="154" t="str">
        <f t="shared" si="1"/>
        <v/>
      </c>
      <c r="Y24" s="160" t="str">
        <f t="shared" si="2"/>
        <v/>
      </c>
      <c r="Z24" s="160"/>
      <c r="AA24" s="160" t="str">
        <f t="shared" si="3"/>
        <v/>
      </c>
      <c r="AB24" s="160" t="str">
        <f t="shared" si="4"/>
        <v/>
      </c>
      <c r="AC24" s="160"/>
      <c r="AD24" s="160" t="str">
        <f t="shared" si="5"/>
        <v/>
      </c>
      <c r="AE24" s="160" t="str">
        <f t="shared" si="6"/>
        <v/>
      </c>
      <c r="AF24" s="160"/>
      <c r="AG24" s="160" t="str">
        <f t="shared" si="7"/>
        <v/>
      </c>
      <c r="AH24" s="160" t="str">
        <f t="shared" si="8"/>
        <v/>
      </c>
      <c r="AI24" s="163"/>
      <c r="AJ24" s="163"/>
      <c r="AK24" s="164" t="str">
        <f t="shared" si="9"/>
        <v/>
      </c>
      <c r="AL24" s="163"/>
      <c r="AM24" s="163"/>
      <c r="AN24" s="163"/>
      <c r="AO24" s="163"/>
      <c r="AP24" s="163"/>
      <c r="AQ24" s="163"/>
      <c r="AR24" s="163"/>
      <c r="AS24" s="167"/>
      <c r="AT24" s="167"/>
      <c r="AU24" s="167"/>
      <c r="AV24" s="228"/>
      <c r="AW24" s="228"/>
      <c r="AX24" s="228"/>
      <c r="AY24" s="228"/>
      <c r="AZ24" s="228"/>
      <c r="BA24" s="227"/>
      <c r="BB24" s="213"/>
      <c r="BC24" s="228"/>
      <c r="BD24" s="228"/>
      <c r="BE24" s="228"/>
      <c r="BF24" s="228"/>
      <c r="BG24" s="228"/>
      <c r="BH24" s="227"/>
    </row>
    <row r="25" spans="1:60" s="49" customFormat="1" ht="19.5" customHeight="1" x14ac:dyDescent="0.15">
      <c r="A25" s="73">
        <v>15</v>
      </c>
      <c r="B25" s="74"/>
      <c r="C25" s="75"/>
      <c r="D25" s="76"/>
      <c r="E25" s="77"/>
      <c r="F25" s="78"/>
      <c r="G25" s="74"/>
      <c r="H25" s="74"/>
      <c r="I25" s="111"/>
      <c r="J25" s="76"/>
      <c r="K25" s="112"/>
      <c r="L25" s="196"/>
      <c r="M25" s="197"/>
      <c r="N25" s="113"/>
      <c r="O25" s="76"/>
      <c r="P25" s="112"/>
      <c r="Q25" s="196"/>
      <c r="R25" s="197"/>
      <c r="S25" s="75"/>
      <c r="T25" s="155"/>
      <c r="U25" s="111"/>
      <c r="V25" s="155"/>
      <c r="W25" s="154" t="str">
        <f t="shared" si="1"/>
        <v/>
      </c>
      <c r="X25" s="154" t="str">
        <f t="shared" si="1"/>
        <v/>
      </c>
      <c r="Y25" s="160" t="str">
        <f t="shared" si="2"/>
        <v/>
      </c>
      <c r="Z25" s="160"/>
      <c r="AA25" s="160" t="str">
        <f t="shared" si="3"/>
        <v/>
      </c>
      <c r="AB25" s="160" t="str">
        <f t="shared" si="4"/>
        <v/>
      </c>
      <c r="AC25" s="160"/>
      <c r="AD25" s="160" t="str">
        <f t="shared" si="5"/>
        <v/>
      </c>
      <c r="AE25" s="160" t="str">
        <f t="shared" si="6"/>
        <v/>
      </c>
      <c r="AF25" s="160"/>
      <c r="AG25" s="160" t="str">
        <f t="shared" si="7"/>
        <v/>
      </c>
      <c r="AH25" s="160" t="str">
        <f t="shared" si="8"/>
        <v/>
      </c>
      <c r="AI25" s="163"/>
      <c r="AJ25" s="163"/>
      <c r="AK25" s="164" t="str">
        <f t="shared" si="9"/>
        <v/>
      </c>
      <c r="AL25" s="163"/>
      <c r="AM25" s="163"/>
      <c r="AN25" s="163"/>
      <c r="AO25" s="163"/>
      <c r="AP25" s="163"/>
      <c r="AQ25" s="163"/>
      <c r="AR25" s="163"/>
      <c r="AS25" s="167"/>
      <c r="AT25" s="167"/>
      <c r="AU25" s="167"/>
      <c r="AV25" s="228"/>
      <c r="AW25" s="229"/>
      <c r="AX25" s="229"/>
      <c r="AY25" s="229"/>
      <c r="AZ25" s="228"/>
      <c r="BA25" s="230"/>
      <c r="BB25" s="231"/>
      <c r="BC25" s="228"/>
      <c r="BD25" s="229"/>
      <c r="BE25" s="229"/>
      <c r="BF25" s="229"/>
      <c r="BG25" s="228"/>
      <c r="BH25" s="230"/>
    </row>
    <row r="26" spans="1:60" s="49" customFormat="1" ht="19.5" customHeight="1" x14ac:dyDescent="0.15">
      <c r="A26" s="61">
        <v>16</v>
      </c>
      <c r="B26" s="62"/>
      <c r="C26" s="63"/>
      <c r="D26" s="64"/>
      <c r="E26" s="65"/>
      <c r="F26" s="66"/>
      <c r="G26" s="62"/>
      <c r="H26" s="62"/>
      <c r="I26" s="105"/>
      <c r="J26" s="64"/>
      <c r="K26" s="106"/>
      <c r="L26" s="198"/>
      <c r="M26" s="193"/>
      <c r="N26" s="107"/>
      <c r="O26" s="64"/>
      <c r="P26" s="106"/>
      <c r="Q26" s="198"/>
      <c r="R26" s="193"/>
      <c r="S26" s="63"/>
      <c r="T26" s="152"/>
      <c r="U26" s="105"/>
      <c r="V26" s="152"/>
      <c r="W26" s="154" t="str">
        <f t="shared" si="1"/>
        <v/>
      </c>
      <c r="X26" s="154" t="str">
        <f t="shared" si="1"/>
        <v/>
      </c>
      <c r="Y26" s="160" t="str">
        <f t="shared" si="2"/>
        <v/>
      </c>
      <c r="Z26" s="160"/>
      <c r="AA26" s="160" t="str">
        <f t="shared" si="3"/>
        <v/>
      </c>
      <c r="AB26" s="160" t="str">
        <f t="shared" si="4"/>
        <v/>
      </c>
      <c r="AC26" s="160"/>
      <c r="AD26" s="160" t="str">
        <f t="shared" si="5"/>
        <v/>
      </c>
      <c r="AE26" s="160" t="str">
        <f t="shared" si="6"/>
        <v/>
      </c>
      <c r="AF26" s="160"/>
      <c r="AG26" s="160" t="str">
        <f t="shared" si="7"/>
        <v/>
      </c>
      <c r="AH26" s="160" t="str">
        <f t="shared" si="8"/>
        <v/>
      </c>
      <c r="AI26" s="163"/>
      <c r="AJ26" s="163"/>
      <c r="AK26" s="164" t="str">
        <f t="shared" si="9"/>
        <v/>
      </c>
      <c r="AL26" s="163"/>
      <c r="AM26" s="163"/>
      <c r="AN26" s="163"/>
      <c r="AO26" s="163"/>
      <c r="AP26" s="163"/>
      <c r="AQ26" s="163"/>
      <c r="AR26" s="163"/>
      <c r="AS26" s="167"/>
      <c r="AT26" s="167"/>
      <c r="AU26" s="167"/>
      <c r="AV26" s="228"/>
      <c r="AW26" s="232"/>
      <c r="AX26" s="232"/>
      <c r="AY26" s="232"/>
      <c r="AZ26" s="228"/>
      <c r="BA26" s="230"/>
      <c r="BB26" s="231"/>
      <c r="BC26" s="228"/>
      <c r="BD26" s="232"/>
      <c r="BE26" s="232"/>
      <c r="BF26" s="232"/>
      <c r="BG26" s="228"/>
      <c r="BH26" s="230"/>
    </row>
    <row r="27" spans="1:60" s="49" customFormat="1" ht="19.5" customHeight="1" x14ac:dyDescent="0.15">
      <c r="A27" s="67">
        <v>17</v>
      </c>
      <c r="B27" s="68"/>
      <c r="C27" s="69"/>
      <c r="D27" s="70"/>
      <c r="E27" s="71"/>
      <c r="F27" s="72"/>
      <c r="G27" s="68"/>
      <c r="H27" s="68"/>
      <c r="I27" s="108"/>
      <c r="J27" s="70"/>
      <c r="K27" s="109"/>
      <c r="L27" s="194"/>
      <c r="M27" s="195"/>
      <c r="N27" s="110"/>
      <c r="O27" s="70"/>
      <c r="P27" s="109"/>
      <c r="Q27" s="194"/>
      <c r="R27" s="195"/>
      <c r="S27" s="69"/>
      <c r="T27" s="152"/>
      <c r="U27" s="108"/>
      <c r="V27" s="152"/>
      <c r="W27" s="154" t="str">
        <f t="shared" si="1"/>
        <v/>
      </c>
      <c r="X27" s="154" t="str">
        <f t="shared" si="1"/>
        <v/>
      </c>
      <c r="Y27" s="160" t="str">
        <f t="shared" si="2"/>
        <v/>
      </c>
      <c r="Z27" s="160"/>
      <c r="AA27" s="160" t="str">
        <f t="shared" si="3"/>
        <v/>
      </c>
      <c r="AB27" s="160" t="str">
        <f t="shared" si="4"/>
        <v/>
      </c>
      <c r="AC27" s="160"/>
      <c r="AD27" s="160" t="str">
        <f t="shared" si="5"/>
        <v/>
      </c>
      <c r="AE27" s="160" t="str">
        <f t="shared" si="6"/>
        <v/>
      </c>
      <c r="AF27" s="160"/>
      <c r="AG27" s="160" t="str">
        <f t="shared" si="7"/>
        <v/>
      </c>
      <c r="AH27" s="160" t="str">
        <f t="shared" si="8"/>
        <v/>
      </c>
      <c r="AI27" s="163"/>
      <c r="AJ27" s="163"/>
      <c r="AK27" s="164" t="str">
        <f t="shared" si="9"/>
        <v/>
      </c>
      <c r="AL27" s="163"/>
      <c r="AM27" s="163"/>
      <c r="AN27" s="163"/>
      <c r="AO27" s="163"/>
      <c r="AP27" s="163"/>
      <c r="AQ27" s="163"/>
      <c r="AR27" s="163"/>
      <c r="AS27" s="167"/>
      <c r="AT27" s="167"/>
      <c r="AU27" s="167"/>
      <c r="AV27" s="168"/>
    </row>
    <row r="28" spans="1:60" s="49" customFormat="1" ht="19.5" customHeight="1" x14ac:dyDescent="0.15">
      <c r="A28" s="67">
        <v>18</v>
      </c>
      <c r="B28" s="68"/>
      <c r="C28" s="69"/>
      <c r="D28" s="70"/>
      <c r="E28" s="71"/>
      <c r="F28" s="72"/>
      <c r="G28" s="68"/>
      <c r="H28" s="68"/>
      <c r="I28" s="108"/>
      <c r="J28" s="70"/>
      <c r="K28" s="109"/>
      <c r="L28" s="194"/>
      <c r="M28" s="195"/>
      <c r="N28" s="110"/>
      <c r="O28" s="70"/>
      <c r="P28" s="109"/>
      <c r="Q28" s="194"/>
      <c r="R28" s="195"/>
      <c r="S28" s="69"/>
      <c r="T28" s="152"/>
      <c r="U28" s="108"/>
      <c r="V28" s="152"/>
      <c r="W28" s="154" t="str">
        <f t="shared" si="1"/>
        <v/>
      </c>
      <c r="X28" s="154" t="str">
        <f t="shared" si="1"/>
        <v/>
      </c>
      <c r="Y28" s="160" t="str">
        <f t="shared" si="2"/>
        <v/>
      </c>
      <c r="Z28" s="160"/>
      <c r="AA28" s="160" t="str">
        <f t="shared" si="3"/>
        <v/>
      </c>
      <c r="AB28" s="160" t="str">
        <f t="shared" si="4"/>
        <v/>
      </c>
      <c r="AC28" s="160"/>
      <c r="AD28" s="160" t="str">
        <f t="shared" si="5"/>
        <v/>
      </c>
      <c r="AE28" s="160" t="str">
        <f t="shared" si="6"/>
        <v/>
      </c>
      <c r="AF28" s="160"/>
      <c r="AG28" s="160" t="str">
        <f t="shared" si="7"/>
        <v/>
      </c>
      <c r="AH28" s="160" t="str">
        <f t="shared" si="8"/>
        <v/>
      </c>
      <c r="AI28" s="163"/>
      <c r="AJ28" s="163"/>
      <c r="AK28" s="164" t="str">
        <f t="shared" si="9"/>
        <v/>
      </c>
      <c r="AL28" s="163"/>
      <c r="AM28" s="163"/>
      <c r="AN28" s="163"/>
      <c r="AO28" s="163"/>
      <c r="AP28" s="163"/>
      <c r="AQ28" s="163"/>
      <c r="AR28" s="163"/>
      <c r="AS28" s="167"/>
      <c r="AT28" s="167"/>
      <c r="AU28" s="167"/>
      <c r="AV28" s="168"/>
    </row>
    <row r="29" spans="1:60" s="49" customFormat="1" ht="19.5" customHeight="1" x14ac:dyDescent="0.15">
      <c r="A29" s="67">
        <v>19</v>
      </c>
      <c r="B29" s="68"/>
      <c r="C29" s="69"/>
      <c r="D29" s="70"/>
      <c r="E29" s="71"/>
      <c r="F29" s="72"/>
      <c r="G29" s="68"/>
      <c r="H29" s="68"/>
      <c r="I29" s="108"/>
      <c r="J29" s="70"/>
      <c r="K29" s="109"/>
      <c r="L29" s="194"/>
      <c r="M29" s="195"/>
      <c r="N29" s="110"/>
      <c r="O29" s="70"/>
      <c r="P29" s="109"/>
      <c r="Q29" s="194"/>
      <c r="R29" s="195"/>
      <c r="S29" s="69"/>
      <c r="T29" s="152"/>
      <c r="U29" s="108"/>
      <c r="V29" s="152"/>
      <c r="W29" s="154" t="str">
        <f t="shared" si="1"/>
        <v/>
      </c>
      <c r="X29" s="154" t="str">
        <f t="shared" si="1"/>
        <v/>
      </c>
      <c r="Y29" s="160" t="str">
        <f t="shared" si="2"/>
        <v/>
      </c>
      <c r="Z29" s="160"/>
      <c r="AA29" s="160" t="str">
        <f t="shared" si="3"/>
        <v/>
      </c>
      <c r="AB29" s="160" t="str">
        <f t="shared" si="4"/>
        <v/>
      </c>
      <c r="AC29" s="160"/>
      <c r="AD29" s="160" t="str">
        <f t="shared" si="5"/>
        <v/>
      </c>
      <c r="AE29" s="160" t="str">
        <f t="shared" si="6"/>
        <v/>
      </c>
      <c r="AF29" s="160"/>
      <c r="AG29" s="160" t="str">
        <f t="shared" si="7"/>
        <v/>
      </c>
      <c r="AH29" s="160" t="str">
        <f t="shared" si="8"/>
        <v/>
      </c>
      <c r="AI29" s="163"/>
      <c r="AJ29" s="163"/>
      <c r="AK29" s="164" t="str">
        <f t="shared" si="9"/>
        <v/>
      </c>
      <c r="AL29" s="163"/>
      <c r="AM29" s="163"/>
      <c r="AN29" s="163"/>
      <c r="AO29" s="163"/>
      <c r="AP29" s="163"/>
      <c r="AQ29" s="163"/>
      <c r="AR29" s="163"/>
      <c r="AS29" s="167"/>
      <c r="AT29" s="167"/>
      <c r="AU29" s="167"/>
      <c r="AV29" s="168"/>
    </row>
    <row r="30" spans="1:60" s="49" customFormat="1" ht="19.5" customHeight="1" x14ac:dyDescent="0.15">
      <c r="A30" s="73">
        <v>20</v>
      </c>
      <c r="B30" s="74"/>
      <c r="C30" s="75"/>
      <c r="D30" s="76"/>
      <c r="E30" s="77"/>
      <c r="F30" s="78"/>
      <c r="G30" s="74"/>
      <c r="H30" s="74"/>
      <c r="I30" s="111"/>
      <c r="J30" s="76"/>
      <c r="K30" s="112"/>
      <c r="L30" s="199"/>
      <c r="M30" s="200"/>
      <c r="N30" s="113"/>
      <c r="O30" s="76"/>
      <c r="P30" s="112"/>
      <c r="Q30" s="199"/>
      <c r="R30" s="200"/>
      <c r="S30" s="75"/>
      <c r="T30" s="155"/>
      <c r="U30" s="111"/>
      <c r="V30" s="155"/>
      <c r="W30" s="154" t="str">
        <f t="shared" si="1"/>
        <v/>
      </c>
      <c r="X30" s="154" t="str">
        <f t="shared" si="1"/>
        <v/>
      </c>
      <c r="Y30" s="160" t="str">
        <f t="shared" si="2"/>
        <v/>
      </c>
      <c r="Z30" s="160"/>
      <c r="AA30" s="160" t="str">
        <f t="shared" si="3"/>
        <v/>
      </c>
      <c r="AB30" s="160" t="str">
        <f t="shared" si="4"/>
        <v/>
      </c>
      <c r="AC30" s="160"/>
      <c r="AD30" s="160" t="str">
        <f t="shared" si="5"/>
        <v/>
      </c>
      <c r="AE30" s="160" t="str">
        <f t="shared" si="6"/>
        <v/>
      </c>
      <c r="AF30" s="160"/>
      <c r="AG30" s="160" t="str">
        <f t="shared" si="7"/>
        <v/>
      </c>
      <c r="AH30" s="160" t="str">
        <f t="shared" si="8"/>
        <v/>
      </c>
      <c r="AI30" s="163"/>
      <c r="AJ30" s="163"/>
      <c r="AK30" s="164" t="str">
        <f t="shared" si="9"/>
        <v/>
      </c>
      <c r="AL30" s="163"/>
      <c r="AM30" s="163"/>
      <c r="AN30" s="163"/>
      <c r="AO30" s="163"/>
      <c r="AP30" s="163"/>
      <c r="AQ30" s="163"/>
      <c r="AR30" s="163"/>
      <c r="AS30" s="167"/>
      <c r="AT30" s="167"/>
      <c r="AU30" s="167"/>
      <c r="AV30" s="168"/>
    </row>
    <row r="31" spans="1:60" s="49" customFormat="1" ht="19.5" customHeight="1" x14ac:dyDescent="0.15">
      <c r="A31" s="61">
        <v>21</v>
      </c>
      <c r="B31" s="62"/>
      <c r="C31" s="63"/>
      <c r="D31" s="64"/>
      <c r="E31" s="65"/>
      <c r="F31" s="66"/>
      <c r="G31" s="62"/>
      <c r="H31" s="62"/>
      <c r="I31" s="105"/>
      <c r="J31" s="64"/>
      <c r="K31" s="106"/>
      <c r="L31" s="201"/>
      <c r="M31" s="193"/>
      <c r="N31" s="107"/>
      <c r="O31" s="64"/>
      <c r="P31" s="106"/>
      <c r="Q31" s="201"/>
      <c r="R31" s="193"/>
      <c r="S31" s="63"/>
      <c r="T31" s="152"/>
      <c r="U31" s="105"/>
      <c r="V31" s="152"/>
      <c r="W31" s="154" t="str">
        <f t="shared" si="1"/>
        <v/>
      </c>
      <c r="X31" s="154" t="str">
        <f t="shared" si="1"/>
        <v/>
      </c>
      <c r="Y31" s="160" t="str">
        <f t="shared" si="2"/>
        <v/>
      </c>
      <c r="Z31" s="160"/>
      <c r="AA31" s="160" t="str">
        <f t="shared" si="3"/>
        <v/>
      </c>
      <c r="AB31" s="160" t="str">
        <f t="shared" si="4"/>
        <v/>
      </c>
      <c r="AC31" s="160"/>
      <c r="AD31" s="160" t="str">
        <f t="shared" si="5"/>
        <v/>
      </c>
      <c r="AE31" s="160" t="str">
        <f t="shared" si="6"/>
        <v/>
      </c>
      <c r="AF31" s="160"/>
      <c r="AG31" s="160" t="str">
        <f t="shared" si="7"/>
        <v/>
      </c>
      <c r="AH31" s="160" t="str">
        <f t="shared" si="8"/>
        <v/>
      </c>
      <c r="AI31" s="163"/>
      <c r="AJ31" s="163"/>
      <c r="AK31" s="164" t="str">
        <f t="shared" si="9"/>
        <v/>
      </c>
      <c r="AL31" s="163"/>
      <c r="AM31" s="163"/>
      <c r="AN31" s="163"/>
      <c r="AO31" s="163"/>
      <c r="AP31" s="163"/>
      <c r="AQ31" s="163"/>
      <c r="AR31" s="163"/>
      <c r="AS31" s="167"/>
      <c r="AT31" s="167"/>
      <c r="AU31" s="167"/>
      <c r="AV31" s="168"/>
    </row>
    <row r="32" spans="1:60" s="49" customFormat="1" ht="19.5" customHeight="1" x14ac:dyDescent="0.15">
      <c r="A32" s="67">
        <v>22</v>
      </c>
      <c r="B32" s="68"/>
      <c r="C32" s="69"/>
      <c r="D32" s="70"/>
      <c r="E32" s="71"/>
      <c r="F32" s="72"/>
      <c r="G32" s="68"/>
      <c r="H32" s="68"/>
      <c r="I32" s="108"/>
      <c r="J32" s="70"/>
      <c r="K32" s="109"/>
      <c r="L32" s="194"/>
      <c r="M32" s="195"/>
      <c r="N32" s="110"/>
      <c r="O32" s="70"/>
      <c r="P32" s="109"/>
      <c r="Q32" s="194"/>
      <c r="R32" s="195"/>
      <c r="S32" s="69"/>
      <c r="T32" s="152"/>
      <c r="U32" s="108"/>
      <c r="V32" s="152"/>
      <c r="W32" s="154" t="str">
        <f t="shared" si="1"/>
        <v/>
      </c>
      <c r="X32" s="154" t="str">
        <f t="shared" si="1"/>
        <v/>
      </c>
      <c r="Y32" s="160" t="str">
        <f t="shared" si="2"/>
        <v/>
      </c>
      <c r="Z32" s="160"/>
      <c r="AA32" s="160" t="str">
        <f t="shared" si="3"/>
        <v/>
      </c>
      <c r="AB32" s="160" t="str">
        <f t="shared" si="4"/>
        <v/>
      </c>
      <c r="AC32" s="160"/>
      <c r="AD32" s="160" t="str">
        <f t="shared" si="5"/>
        <v/>
      </c>
      <c r="AE32" s="160" t="str">
        <f t="shared" si="6"/>
        <v/>
      </c>
      <c r="AF32" s="160"/>
      <c r="AG32" s="160" t="str">
        <f t="shared" si="7"/>
        <v/>
      </c>
      <c r="AH32" s="160" t="str">
        <f t="shared" si="8"/>
        <v/>
      </c>
      <c r="AI32" s="163"/>
      <c r="AJ32" s="163"/>
      <c r="AK32" s="164" t="str">
        <f t="shared" si="9"/>
        <v/>
      </c>
      <c r="AL32" s="163"/>
      <c r="AM32" s="163"/>
      <c r="AN32" s="163"/>
      <c r="AO32" s="163"/>
      <c r="AP32" s="163"/>
      <c r="AQ32" s="163"/>
      <c r="AR32" s="163"/>
      <c r="AS32" s="167"/>
      <c r="AT32" s="167"/>
      <c r="AU32" s="167"/>
      <c r="AV32" s="168"/>
    </row>
    <row r="33" spans="1:48" s="49" customFormat="1" ht="19.5" customHeight="1" x14ac:dyDescent="0.15">
      <c r="A33" s="67">
        <v>23</v>
      </c>
      <c r="B33" s="68"/>
      <c r="C33" s="69"/>
      <c r="D33" s="70"/>
      <c r="E33" s="71"/>
      <c r="F33" s="72"/>
      <c r="G33" s="68"/>
      <c r="H33" s="68"/>
      <c r="I33" s="108"/>
      <c r="J33" s="70"/>
      <c r="K33" s="109"/>
      <c r="L33" s="194"/>
      <c r="M33" s="195"/>
      <c r="N33" s="110"/>
      <c r="O33" s="70"/>
      <c r="P33" s="109"/>
      <c r="Q33" s="194"/>
      <c r="R33" s="195"/>
      <c r="S33" s="69"/>
      <c r="T33" s="152"/>
      <c r="U33" s="108"/>
      <c r="V33" s="152"/>
      <c r="W33" s="154" t="str">
        <f t="shared" si="1"/>
        <v/>
      </c>
      <c r="X33" s="154" t="str">
        <f t="shared" si="1"/>
        <v/>
      </c>
      <c r="Y33" s="160" t="str">
        <f t="shared" si="2"/>
        <v/>
      </c>
      <c r="Z33" s="160"/>
      <c r="AA33" s="160" t="str">
        <f t="shared" si="3"/>
        <v/>
      </c>
      <c r="AB33" s="160" t="str">
        <f t="shared" si="4"/>
        <v/>
      </c>
      <c r="AC33" s="160"/>
      <c r="AD33" s="160" t="str">
        <f t="shared" si="5"/>
        <v/>
      </c>
      <c r="AE33" s="160" t="str">
        <f t="shared" si="6"/>
        <v/>
      </c>
      <c r="AF33" s="160"/>
      <c r="AG33" s="160" t="str">
        <f t="shared" si="7"/>
        <v/>
      </c>
      <c r="AH33" s="160" t="str">
        <f t="shared" si="8"/>
        <v/>
      </c>
      <c r="AI33" s="163"/>
      <c r="AJ33" s="163"/>
      <c r="AK33" s="164" t="str">
        <f t="shared" si="9"/>
        <v/>
      </c>
      <c r="AL33" s="163"/>
      <c r="AM33" s="163"/>
      <c r="AN33" s="163"/>
      <c r="AO33" s="163"/>
      <c r="AP33" s="163"/>
      <c r="AQ33" s="163"/>
      <c r="AR33" s="163"/>
      <c r="AS33" s="167"/>
      <c r="AT33" s="167"/>
      <c r="AU33" s="167"/>
      <c r="AV33" s="168"/>
    </row>
    <row r="34" spans="1:48" s="49" customFormat="1" ht="19.5" customHeight="1" x14ac:dyDescent="0.15">
      <c r="A34" s="67">
        <v>24</v>
      </c>
      <c r="B34" s="68"/>
      <c r="C34" s="69"/>
      <c r="D34" s="70"/>
      <c r="E34" s="71"/>
      <c r="F34" s="72"/>
      <c r="G34" s="68"/>
      <c r="H34" s="68"/>
      <c r="I34" s="108"/>
      <c r="J34" s="70"/>
      <c r="K34" s="109"/>
      <c r="L34" s="194"/>
      <c r="M34" s="195"/>
      <c r="N34" s="110"/>
      <c r="O34" s="70"/>
      <c r="P34" s="109"/>
      <c r="Q34" s="194"/>
      <c r="R34" s="195"/>
      <c r="S34" s="69"/>
      <c r="T34" s="152"/>
      <c r="U34" s="108"/>
      <c r="V34" s="152"/>
      <c r="W34" s="154" t="str">
        <f t="shared" si="1"/>
        <v/>
      </c>
      <c r="X34" s="154" t="str">
        <f t="shared" si="1"/>
        <v/>
      </c>
      <c r="Y34" s="160" t="str">
        <f t="shared" si="2"/>
        <v/>
      </c>
      <c r="Z34" s="160"/>
      <c r="AA34" s="160" t="str">
        <f t="shared" si="3"/>
        <v/>
      </c>
      <c r="AB34" s="160" t="str">
        <f t="shared" si="4"/>
        <v/>
      </c>
      <c r="AC34" s="160"/>
      <c r="AD34" s="160" t="str">
        <f t="shared" si="5"/>
        <v/>
      </c>
      <c r="AE34" s="160" t="str">
        <f t="shared" si="6"/>
        <v/>
      </c>
      <c r="AF34" s="160"/>
      <c r="AG34" s="160" t="str">
        <f t="shared" si="7"/>
        <v/>
      </c>
      <c r="AH34" s="160" t="str">
        <f t="shared" si="8"/>
        <v/>
      </c>
      <c r="AI34" s="163"/>
      <c r="AJ34" s="163"/>
      <c r="AK34" s="164" t="str">
        <f t="shared" si="9"/>
        <v/>
      </c>
      <c r="AL34" s="163"/>
      <c r="AM34" s="163"/>
      <c r="AN34" s="163"/>
      <c r="AO34" s="163"/>
      <c r="AP34" s="163"/>
      <c r="AQ34" s="163"/>
      <c r="AR34" s="163"/>
      <c r="AS34" s="167"/>
      <c r="AT34" s="167"/>
      <c r="AU34" s="167"/>
      <c r="AV34" s="168"/>
    </row>
    <row r="35" spans="1:48" s="49" customFormat="1" ht="19.5" customHeight="1" x14ac:dyDescent="0.15">
      <c r="A35" s="73">
        <v>25</v>
      </c>
      <c r="B35" s="74"/>
      <c r="C35" s="75"/>
      <c r="D35" s="76"/>
      <c r="E35" s="77"/>
      <c r="F35" s="78"/>
      <c r="G35" s="74"/>
      <c r="H35" s="74"/>
      <c r="I35" s="111"/>
      <c r="J35" s="76"/>
      <c r="K35" s="112"/>
      <c r="L35" s="202"/>
      <c r="M35" s="200"/>
      <c r="N35" s="113"/>
      <c r="O35" s="76"/>
      <c r="P35" s="112"/>
      <c r="Q35" s="202"/>
      <c r="R35" s="200"/>
      <c r="S35" s="75"/>
      <c r="T35" s="155"/>
      <c r="U35" s="111"/>
      <c r="V35" s="155"/>
      <c r="W35" s="154" t="str">
        <f t="shared" si="1"/>
        <v/>
      </c>
      <c r="X35" s="154" t="str">
        <f t="shared" si="1"/>
        <v/>
      </c>
      <c r="Y35" s="160" t="str">
        <f t="shared" si="2"/>
        <v/>
      </c>
      <c r="Z35" s="160"/>
      <c r="AA35" s="160" t="str">
        <f t="shared" si="3"/>
        <v/>
      </c>
      <c r="AB35" s="160" t="str">
        <f t="shared" si="4"/>
        <v/>
      </c>
      <c r="AC35" s="160"/>
      <c r="AD35" s="160" t="str">
        <f t="shared" si="5"/>
        <v/>
      </c>
      <c r="AE35" s="160" t="str">
        <f t="shared" si="6"/>
        <v/>
      </c>
      <c r="AF35" s="160"/>
      <c r="AG35" s="160" t="str">
        <f t="shared" si="7"/>
        <v/>
      </c>
      <c r="AH35" s="160" t="str">
        <f t="shared" si="8"/>
        <v/>
      </c>
      <c r="AI35" s="163"/>
      <c r="AJ35" s="163"/>
      <c r="AK35" s="164" t="str">
        <f t="shared" si="9"/>
        <v/>
      </c>
      <c r="AL35" s="163"/>
      <c r="AM35" s="163"/>
      <c r="AN35" s="163"/>
      <c r="AO35" s="163"/>
      <c r="AP35" s="163"/>
      <c r="AQ35" s="163"/>
      <c r="AR35" s="163"/>
      <c r="AS35" s="167"/>
      <c r="AT35" s="167"/>
      <c r="AU35" s="167"/>
      <c r="AV35" s="168"/>
    </row>
    <row r="36" spans="1:48" s="49" customFormat="1" ht="19.5" customHeight="1" x14ac:dyDescent="0.15">
      <c r="A36" s="61">
        <v>26</v>
      </c>
      <c r="B36" s="62"/>
      <c r="C36" s="63"/>
      <c r="D36" s="64"/>
      <c r="E36" s="65"/>
      <c r="F36" s="66"/>
      <c r="G36" s="62"/>
      <c r="H36" s="62"/>
      <c r="I36" s="105"/>
      <c r="J36" s="64"/>
      <c r="K36" s="114"/>
      <c r="L36" s="203"/>
      <c r="M36" s="204"/>
      <c r="N36" s="107"/>
      <c r="O36" s="64"/>
      <c r="P36" s="114"/>
      <c r="Q36" s="203"/>
      <c r="R36" s="204"/>
      <c r="S36" s="63"/>
      <c r="T36" s="152"/>
      <c r="U36" s="105"/>
      <c r="V36" s="152"/>
      <c r="W36" s="154" t="str">
        <f t="shared" si="1"/>
        <v/>
      </c>
      <c r="X36" s="154" t="str">
        <f t="shared" si="1"/>
        <v/>
      </c>
      <c r="Y36" s="160" t="str">
        <f t="shared" si="2"/>
        <v/>
      </c>
      <c r="Z36" s="160"/>
      <c r="AA36" s="160" t="str">
        <f t="shared" si="3"/>
        <v/>
      </c>
      <c r="AB36" s="160" t="str">
        <f t="shared" si="4"/>
        <v/>
      </c>
      <c r="AC36" s="160"/>
      <c r="AD36" s="160" t="str">
        <f t="shared" si="5"/>
        <v/>
      </c>
      <c r="AE36" s="160" t="str">
        <f t="shared" si="6"/>
        <v/>
      </c>
      <c r="AF36" s="160"/>
      <c r="AG36" s="160" t="str">
        <f t="shared" si="7"/>
        <v/>
      </c>
      <c r="AH36" s="160" t="str">
        <f t="shared" si="8"/>
        <v/>
      </c>
      <c r="AI36" s="163"/>
      <c r="AJ36" s="163"/>
      <c r="AK36" s="164" t="str">
        <f t="shared" si="9"/>
        <v/>
      </c>
      <c r="AL36" s="163"/>
      <c r="AM36" s="163"/>
      <c r="AN36" s="163"/>
      <c r="AO36" s="163"/>
      <c r="AP36" s="163"/>
      <c r="AQ36" s="163"/>
      <c r="AR36" s="163"/>
      <c r="AS36" s="167"/>
      <c r="AT36" s="167"/>
      <c r="AU36" s="167"/>
      <c r="AV36" s="168"/>
    </row>
    <row r="37" spans="1:48" s="49" customFormat="1" ht="19.5" customHeight="1" x14ac:dyDescent="0.15">
      <c r="A37" s="67">
        <v>27</v>
      </c>
      <c r="B37" s="68"/>
      <c r="C37" s="69"/>
      <c r="D37" s="70"/>
      <c r="E37" s="71"/>
      <c r="F37" s="72"/>
      <c r="G37" s="68"/>
      <c r="H37" s="68"/>
      <c r="I37" s="108"/>
      <c r="J37" s="70"/>
      <c r="K37" s="117"/>
      <c r="L37" s="205"/>
      <c r="M37" s="206"/>
      <c r="N37" s="110"/>
      <c r="O37" s="70"/>
      <c r="P37" s="117"/>
      <c r="Q37" s="205"/>
      <c r="R37" s="206"/>
      <c r="S37" s="69"/>
      <c r="T37" s="152"/>
      <c r="U37" s="108"/>
      <c r="V37" s="152"/>
      <c r="W37" s="154" t="str">
        <f t="shared" si="1"/>
        <v/>
      </c>
      <c r="X37" s="154" t="str">
        <f t="shared" si="1"/>
        <v/>
      </c>
      <c r="Y37" s="160" t="str">
        <f t="shared" si="2"/>
        <v/>
      </c>
      <c r="Z37" s="160"/>
      <c r="AA37" s="160" t="str">
        <f t="shared" si="3"/>
        <v/>
      </c>
      <c r="AB37" s="160" t="str">
        <f t="shared" si="4"/>
        <v/>
      </c>
      <c r="AC37" s="160"/>
      <c r="AD37" s="160" t="str">
        <f t="shared" si="5"/>
        <v/>
      </c>
      <c r="AE37" s="160" t="str">
        <f t="shared" si="6"/>
        <v/>
      </c>
      <c r="AF37" s="160"/>
      <c r="AG37" s="160" t="str">
        <f t="shared" si="7"/>
        <v/>
      </c>
      <c r="AH37" s="160" t="str">
        <f t="shared" si="8"/>
        <v/>
      </c>
      <c r="AI37" s="163"/>
      <c r="AJ37" s="163"/>
      <c r="AK37" s="164" t="str">
        <f t="shared" si="9"/>
        <v/>
      </c>
      <c r="AL37" s="163"/>
      <c r="AM37" s="163"/>
      <c r="AN37" s="163"/>
      <c r="AO37" s="163"/>
      <c r="AP37" s="163"/>
      <c r="AQ37" s="163"/>
      <c r="AR37" s="163"/>
      <c r="AS37" s="167"/>
      <c r="AT37" s="167"/>
      <c r="AU37" s="167"/>
      <c r="AV37" s="168"/>
    </row>
    <row r="38" spans="1:48" s="49" customFormat="1" ht="19.5" customHeight="1" x14ac:dyDescent="0.15">
      <c r="A38" s="67">
        <v>28</v>
      </c>
      <c r="B38" s="68"/>
      <c r="C38" s="69"/>
      <c r="D38" s="70"/>
      <c r="E38" s="71"/>
      <c r="F38" s="72"/>
      <c r="G38" s="68"/>
      <c r="H38" s="68"/>
      <c r="I38" s="108"/>
      <c r="J38" s="70"/>
      <c r="K38" s="117"/>
      <c r="L38" s="205"/>
      <c r="M38" s="206"/>
      <c r="N38" s="110"/>
      <c r="O38" s="70"/>
      <c r="P38" s="117"/>
      <c r="Q38" s="205"/>
      <c r="R38" s="206"/>
      <c r="S38" s="69"/>
      <c r="T38" s="152"/>
      <c r="U38" s="108"/>
      <c r="V38" s="152"/>
      <c r="W38" s="154" t="str">
        <f t="shared" si="1"/>
        <v/>
      </c>
      <c r="X38" s="154" t="str">
        <f t="shared" si="1"/>
        <v/>
      </c>
      <c r="Y38" s="160" t="str">
        <f t="shared" si="2"/>
        <v/>
      </c>
      <c r="Z38" s="160"/>
      <c r="AA38" s="160" t="str">
        <f t="shared" si="3"/>
        <v/>
      </c>
      <c r="AB38" s="160" t="str">
        <f t="shared" si="4"/>
        <v/>
      </c>
      <c r="AC38" s="160"/>
      <c r="AD38" s="160" t="str">
        <f t="shared" si="5"/>
        <v/>
      </c>
      <c r="AE38" s="160" t="str">
        <f t="shared" si="6"/>
        <v/>
      </c>
      <c r="AF38" s="160"/>
      <c r="AG38" s="160" t="str">
        <f t="shared" si="7"/>
        <v/>
      </c>
      <c r="AH38" s="160" t="str">
        <f t="shared" si="8"/>
        <v/>
      </c>
      <c r="AI38" s="163"/>
      <c r="AJ38" s="163"/>
      <c r="AK38" s="164" t="str">
        <f t="shared" si="9"/>
        <v/>
      </c>
      <c r="AL38" s="163"/>
      <c r="AM38" s="163"/>
      <c r="AN38" s="163"/>
      <c r="AO38" s="163"/>
      <c r="AP38" s="163"/>
      <c r="AQ38" s="163"/>
      <c r="AR38" s="163"/>
      <c r="AS38" s="167"/>
      <c r="AT38" s="167"/>
      <c r="AU38" s="167"/>
      <c r="AV38" s="168"/>
    </row>
    <row r="39" spans="1:48" s="49" customFormat="1" ht="19.5" customHeight="1" x14ac:dyDescent="0.15">
      <c r="A39" s="67">
        <v>29</v>
      </c>
      <c r="B39" s="68"/>
      <c r="C39" s="69"/>
      <c r="D39" s="70"/>
      <c r="E39" s="71"/>
      <c r="F39" s="72"/>
      <c r="G39" s="68"/>
      <c r="H39" s="68"/>
      <c r="I39" s="108"/>
      <c r="J39" s="70"/>
      <c r="K39" s="117"/>
      <c r="L39" s="205"/>
      <c r="M39" s="206"/>
      <c r="N39" s="110"/>
      <c r="O39" s="70"/>
      <c r="P39" s="117"/>
      <c r="Q39" s="205"/>
      <c r="R39" s="206"/>
      <c r="S39" s="69"/>
      <c r="T39" s="152"/>
      <c r="U39" s="108"/>
      <c r="V39" s="152"/>
      <c r="W39" s="154" t="str">
        <f t="shared" si="1"/>
        <v/>
      </c>
      <c r="X39" s="154" t="str">
        <f t="shared" si="1"/>
        <v/>
      </c>
      <c r="Y39" s="160" t="str">
        <f t="shared" si="2"/>
        <v/>
      </c>
      <c r="Z39" s="160"/>
      <c r="AA39" s="160" t="str">
        <f t="shared" si="3"/>
        <v/>
      </c>
      <c r="AB39" s="160" t="str">
        <f t="shared" si="4"/>
        <v/>
      </c>
      <c r="AC39" s="160"/>
      <c r="AD39" s="160" t="str">
        <f t="shared" si="5"/>
        <v/>
      </c>
      <c r="AE39" s="160" t="str">
        <f t="shared" si="6"/>
        <v/>
      </c>
      <c r="AF39" s="160"/>
      <c r="AG39" s="160" t="str">
        <f t="shared" si="7"/>
        <v/>
      </c>
      <c r="AH39" s="160" t="str">
        <f t="shared" si="8"/>
        <v/>
      </c>
      <c r="AI39" s="163"/>
      <c r="AJ39" s="163"/>
      <c r="AK39" s="164" t="str">
        <f t="shared" si="9"/>
        <v/>
      </c>
      <c r="AL39" s="163"/>
      <c r="AM39" s="163"/>
      <c r="AN39" s="163"/>
      <c r="AO39" s="163"/>
      <c r="AP39" s="163"/>
      <c r="AQ39" s="163"/>
      <c r="AR39" s="163"/>
      <c r="AS39" s="167"/>
      <c r="AT39" s="167"/>
      <c r="AU39" s="167"/>
      <c r="AV39" s="168"/>
    </row>
    <row r="40" spans="1:48" s="49" customFormat="1" ht="19.5" customHeight="1" x14ac:dyDescent="0.15">
      <c r="A40" s="73">
        <v>30</v>
      </c>
      <c r="B40" s="74"/>
      <c r="C40" s="75"/>
      <c r="D40" s="76"/>
      <c r="E40" s="77"/>
      <c r="F40" s="78"/>
      <c r="G40" s="74"/>
      <c r="H40" s="74"/>
      <c r="I40" s="111"/>
      <c r="J40" s="76"/>
      <c r="K40" s="120"/>
      <c r="L40" s="207"/>
      <c r="M40" s="208"/>
      <c r="N40" s="113"/>
      <c r="O40" s="76"/>
      <c r="P40" s="120"/>
      <c r="Q40" s="207"/>
      <c r="R40" s="208"/>
      <c r="S40" s="75"/>
      <c r="T40" s="155"/>
      <c r="U40" s="111"/>
      <c r="V40" s="155"/>
      <c r="W40" s="154" t="str">
        <f t="shared" si="1"/>
        <v/>
      </c>
      <c r="X40" s="154" t="str">
        <f t="shared" si="1"/>
        <v/>
      </c>
      <c r="Y40" s="160" t="str">
        <f t="shared" si="2"/>
        <v/>
      </c>
      <c r="Z40" s="160"/>
      <c r="AA40" s="160" t="str">
        <f t="shared" si="3"/>
        <v/>
      </c>
      <c r="AB40" s="160" t="str">
        <f t="shared" si="4"/>
        <v/>
      </c>
      <c r="AC40" s="160"/>
      <c r="AD40" s="160" t="str">
        <f t="shared" si="5"/>
        <v/>
      </c>
      <c r="AE40" s="160" t="str">
        <f t="shared" si="6"/>
        <v/>
      </c>
      <c r="AF40" s="160"/>
      <c r="AG40" s="160" t="str">
        <f t="shared" si="7"/>
        <v/>
      </c>
      <c r="AH40" s="160" t="str">
        <f t="shared" si="8"/>
        <v/>
      </c>
      <c r="AI40" s="163"/>
      <c r="AJ40" s="163"/>
      <c r="AK40" s="164" t="str">
        <f t="shared" si="9"/>
        <v/>
      </c>
      <c r="AL40" s="163"/>
      <c r="AM40" s="163"/>
      <c r="AN40" s="163"/>
      <c r="AO40" s="163"/>
      <c r="AP40" s="163"/>
      <c r="AQ40" s="163"/>
      <c r="AR40" s="163"/>
      <c r="AS40" s="167"/>
      <c r="AT40" s="167"/>
      <c r="AU40" s="167"/>
      <c r="AV40" s="168"/>
    </row>
    <row r="41" spans="1:48" s="49" customFormat="1" ht="19.5" customHeight="1" x14ac:dyDescent="0.15">
      <c r="A41" s="61">
        <v>31</v>
      </c>
      <c r="B41" s="62"/>
      <c r="C41" s="63"/>
      <c r="D41" s="64"/>
      <c r="E41" s="65"/>
      <c r="F41" s="66"/>
      <c r="G41" s="62"/>
      <c r="H41" s="62"/>
      <c r="I41" s="105"/>
      <c r="J41" s="64"/>
      <c r="K41" s="114"/>
      <c r="L41" s="209"/>
      <c r="M41" s="210"/>
      <c r="N41" s="107"/>
      <c r="O41" s="64"/>
      <c r="P41" s="114"/>
      <c r="Q41" s="209"/>
      <c r="R41" s="210"/>
      <c r="S41" s="63"/>
      <c r="T41" s="152"/>
      <c r="U41" s="105"/>
      <c r="V41" s="152"/>
      <c r="W41" s="154" t="str">
        <f t="shared" si="1"/>
        <v/>
      </c>
      <c r="X41" s="154" t="str">
        <f t="shared" si="1"/>
        <v/>
      </c>
      <c r="Y41" s="160" t="str">
        <f t="shared" si="2"/>
        <v/>
      </c>
      <c r="Z41" s="160"/>
      <c r="AA41" s="160" t="str">
        <f t="shared" si="3"/>
        <v/>
      </c>
      <c r="AB41" s="160" t="str">
        <f t="shared" si="4"/>
        <v/>
      </c>
      <c r="AC41" s="160"/>
      <c r="AD41" s="160" t="str">
        <f t="shared" si="5"/>
        <v/>
      </c>
      <c r="AE41" s="160" t="str">
        <f t="shared" si="6"/>
        <v/>
      </c>
      <c r="AF41" s="160"/>
      <c r="AG41" s="160" t="str">
        <f t="shared" si="7"/>
        <v/>
      </c>
      <c r="AH41" s="160" t="str">
        <f t="shared" si="8"/>
        <v/>
      </c>
      <c r="AI41" s="163"/>
      <c r="AJ41" s="163"/>
      <c r="AK41" s="164" t="str">
        <f t="shared" si="9"/>
        <v/>
      </c>
      <c r="AL41" s="163"/>
      <c r="AM41" s="163"/>
      <c r="AN41" s="163"/>
      <c r="AO41" s="163"/>
      <c r="AP41" s="163"/>
      <c r="AQ41" s="163"/>
      <c r="AR41" s="163"/>
      <c r="AS41" s="167"/>
      <c r="AT41" s="167"/>
      <c r="AU41" s="167"/>
      <c r="AV41" s="168"/>
    </row>
    <row r="42" spans="1:48" s="49" customFormat="1" ht="19.5" customHeight="1" x14ac:dyDescent="0.15">
      <c r="A42" s="67">
        <v>32</v>
      </c>
      <c r="B42" s="68"/>
      <c r="C42" s="69"/>
      <c r="D42" s="70"/>
      <c r="E42" s="71"/>
      <c r="F42" s="72"/>
      <c r="G42" s="68"/>
      <c r="H42" s="68"/>
      <c r="I42" s="108"/>
      <c r="J42" s="70"/>
      <c r="K42" s="117"/>
      <c r="L42" s="205"/>
      <c r="M42" s="206"/>
      <c r="N42" s="110"/>
      <c r="O42" s="70"/>
      <c r="P42" s="117"/>
      <c r="Q42" s="205"/>
      <c r="R42" s="206"/>
      <c r="S42" s="69"/>
      <c r="T42" s="152"/>
      <c r="U42" s="108"/>
      <c r="V42" s="152"/>
      <c r="W42" s="154" t="str">
        <f t="shared" si="1"/>
        <v/>
      </c>
      <c r="X42" s="154" t="str">
        <f t="shared" si="1"/>
        <v/>
      </c>
      <c r="Y42" s="160" t="str">
        <f t="shared" si="2"/>
        <v/>
      </c>
      <c r="Z42" s="160"/>
      <c r="AA42" s="160" t="str">
        <f t="shared" si="3"/>
        <v/>
      </c>
      <c r="AB42" s="160" t="str">
        <f t="shared" si="4"/>
        <v/>
      </c>
      <c r="AC42" s="160"/>
      <c r="AD42" s="160" t="str">
        <f t="shared" si="5"/>
        <v/>
      </c>
      <c r="AE42" s="160" t="str">
        <f t="shared" si="6"/>
        <v/>
      </c>
      <c r="AF42" s="160"/>
      <c r="AG42" s="160" t="str">
        <f t="shared" si="7"/>
        <v/>
      </c>
      <c r="AH42" s="160" t="str">
        <f t="shared" si="8"/>
        <v/>
      </c>
      <c r="AI42" s="163"/>
      <c r="AJ42" s="163"/>
      <c r="AK42" s="164" t="str">
        <f t="shared" si="9"/>
        <v/>
      </c>
      <c r="AL42" s="163"/>
      <c r="AM42" s="163"/>
      <c r="AN42" s="163"/>
      <c r="AO42" s="163"/>
      <c r="AP42" s="163"/>
      <c r="AQ42" s="163"/>
      <c r="AR42" s="163"/>
      <c r="AS42" s="167"/>
      <c r="AT42" s="167"/>
      <c r="AU42" s="167"/>
      <c r="AV42" s="168"/>
    </row>
    <row r="43" spans="1:48" s="49" customFormat="1" ht="19.5" customHeight="1" x14ac:dyDescent="0.15">
      <c r="A43" s="67">
        <v>33</v>
      </c>
      <c r="B43" s="68"/>
      <c r="C43" s="69"/>
      <c r="D43" s="70"/>
      <c r="E43" s="71"/>
      <c r="F43" s="72"/>
      <c r="G43" s="68"/>
      <c r="H43" s="68"/>
      <c r="I43" s="108"/>
      <c r="J43" s="70"/>
      <c r="K43" s="117"/>
      <c r="L43" s="205"/>
      <c r="M43" s="206"/>
      <c r="N43" s="110"/>
      <c r="O43" s="70"/>
      <c r="P43" s="117"/>
      <c r="Q43" s="205"/>
      <c r="R43" s="206"/>
      <c r="S43" s="69"/>
      <c r="T43" s="152"/>
      <c r="U43" s="108"/>
      <c r="V43" s="152"/>
      <c r="W43" s="154" t="str">
        <f t="shared" si="1"/>
        <v/>
      </c>
      <c r="X43" s="154" t="str">
        <f t="shared" si="1"/>
        <v/>
      </c>
      <c r="Y43" s="160" t="str">
        <f t="shared" si="2"/>
        <v/>
      </c>
      <c r="Z43" s="160"/>
      <c r="AA43" s="160" t="str">
        <f t="shared" si="3"/>
        <v/>
      </c>
      <c r="AB43" s="160" t="str">
        <f t="shared" si="4"/>
        <v/>
      </c>
      <c r="AC43" s="160"/>
      <c r="AD43" s="160" t="str">
        <f t="shared" si="5"/>
        <v/>
      </c>
      <c r="AE43" s="160" t="str">
        <f t="shared" si="6"/>
        <v/>
      </c>
      <c r="AF43" s="160"/>
      <c r="AG43" s="160" t="str">
        <f t="shared" si="7"/>
        <v/>
      </c>
      <c r="AH43" s="160" t="str">
        <f t="shared" si="8"/>
        <v/>
      </c>
      <c r="AI43" s="163"/>
      <c r="AJ43" s="163"/>
      <c r="AK43" s="164" t="str">
        <f t="shared" si="9"/>
        <v/>
      </c>
      <c r="AL43" s="163"/>
      <c r="AM43" s="163"/>
      <c r="AN43" s="163"/>
      <c r="AO43" s="163"/>
      <c r="AP43" s="163"/>
      <c r="AQ43" s="163"/>
      <c r="AR43" s="163"/>
      <c r="AS43" s="167"/>
      <c r="AT43" s="167"/>
      <c r="AU43" s="167"/>
      <c r="AV43" s="168"/>
    </row>
    <row r="44" spans="1:48" s="49" customFormat="1" ht="19.5" customHeight="1" x14ac:dyDescent="0.15">
      <c r="A44" s="67">
        <v>34</v>
      </c>
      <c r="B44" s="68"/>
      <c r="C44" s="69"/>
      <c r="D44" s="70"/>
      <c r="E44" s="71"/>
      <c r="F44" s="72"/>
      <c r="G44" s="68"/>
      <c r="H44" s="68"/>
      <c r="I44" s="108"/>
      <c r="J44" s="70"/>
      <c r="K44" s="117"/>
      <c r="L44" s="205"/>
      <c r="M44" s="206"/>
      <c r="N44" s="110"/>
      <c r="O44" s="70"/>
      <c r="P44" s="117"/>
      <c r="Q44" s="205"/>
      <c r="R44" s="206"/>
      <c r="S44" s="69"/>
      <c r="T44" s="152"/>
      <c r="U44" s="108"/>
      <c r="V44" s="152"/>
      <c r="W44" s="154" t="str">
        <f t="shared" si="1"/>
        <v/>
      </c>
      <c r="X44" s="154" t="str">
        <f t="shared" si="1"/>
        <v/>
      </c>
      <c r="Y44" s="160" t="str">
        <f t="shared" si="2"/>
        <v/>
      </c>
      <c r="Z44" s="160"/>
      <c r="AA44" s="160" t="str">
        <f t="shared" si="3"/>
        <v/>
      </c>
      <c r="AB44" s="160" t="str">
        <f t="shared" si="4"/>
        <v/>
      </c>
      <c r="AC44" s="160"/>
      <c r="AD44" s="160" t="str">
        <f t="shared" si="5"/>
        <v/>
      </c>
      <c r="AE44" s="160" t="str">
        <f t="shared" si="6"/>
        <v/>
      </c>
      <c r="AF44" s="160"/>
      <c r="AG44" s="160" t="str">
        <f t="shared" si="7"/>
        <v/>
      </c>
      <c r="AH44" s="160" t="str">
        <f t="shared" si="8"/>
        <v/>
      </c>
      <c r="AI44" s="163"/>
      <c r="AJ44" s="163"/>
      <c r="AK44" s="164" t="str">
        <f t="shared" si="9"/>
        <v/>
      </c>
      <c r="AL44" s="163"/>
      <c r="AM44" s="163"/>
      <c r="AN44" s="163"/>
      <c r="AO44" s="163"/>
      <c r="AP44" s="163"/>
      <c r="AQ44" s="163"/>
      <c r="AR44" s="163"/>
      <c r="AS44" s="167"/>
      <c r="AT44" s="167"/>
      <c r="AU44" s="167"/>
      <c r="AV44" s="168"/>
    </row>
    <row r="45" spans="1:48" s="49" customFormat="1" ht="19.5" customHeight="1" x14ac:dyDescent="0.15">
      <c r="A45" s="73">
        <v>35</v>
      </c>
      <c r="B45" s="74"/>
      <c r="C45" s="75"/>
      <c r="D45" s="76"/>
      <c r="E45" s="77"/>
      <c r="F45" s="78"/>
      <c r="G45" s="74"/>
      <c r="H45" s="74"/>
      <c r="I45" s="111"/>
      <c r="J45" s="76"/>
      <c r="K45" s="120"/>
      <c r="L45" s="207"/>
      <c r="M45" s="208"/>
      <c r="N45" s="113"/>
      <c r="O45" s="76"/>
      <c r="P45" s="120"/>
      <c r="Q45" s="207"/>
      <c r="R45" s="208"/>
      <c r="S45" s="75"/>
      <c r="T45" s="155"/>
      <c r="U45" s="111"/>
      <c r="V45" s="155"/>
      <c r="W45" s="154" t="str">
        <f t="shared" si="1"/>
        <v/>
      </c>
      <c r="X45" s="154" t="str">
        <f t="shared" si="1"/>
        <v/>
      </c>
      <c r="Y45" s="160" t="str">
        <f t="shared" si="2"/>
        <v/>
      </c>
      <c r="Z45" s="160"/>
      <c r="AA45" s="160" t="str">
        <f t="shared" si="3"/>
        <v/>
      </c>
      <c r="AB45" s="160" t="str">
        <f t="shared" si="4"/>
        <v/>
      </c>
      <c r="AC45" s="160"/>
      <c r="AD45" s="160" t="str">
        <f t="shared" si="5"/>
        <v/>
      </c>
      <c r="AE45" s="160" t="str">
        <f t="shared" si="6"/>
        <v/>
      </c>
      <c r="AF45" s="160"/>
      <c r="AG45" s="160" t="str">
        <f t="shared" si="7"/>
        <v/>
      </c>
      <c r="AH45" s="160" t="str">
        <f t="shared" si="8"/>
        <v/>
      </c>
      <c r="AI45" s="163"/>
      <c r="AJ45" s="163"/>
      <c r="AK45" s="164" t="str">
        <f t="shared" si="9"/>
        <v/>
      </c>
      <c r="AL45" s="163"/>
      <c r="AM45" s="163"/>
      <c r="AN45" s="163"/>
      <c r="AO45" s="163"/>
      <c r="AP45" s="163"/>
      <c r="AQ45" s="163"/>
      <c r="AR45" s="163"/>
      <c r="AS45" s="167"/>
      <c r="AT45" s="167"/>
      <c r="AU45" s="167"/>
      <c r="AV45" s="168"/>
    </row>
    <row r="46" spans="1:48" s="49" customFormat="1" ht="19.5" customHeight="1" x14ac:dyDescent="0.15">
      <c r="A46" s="61">
        <v>36</v>
      </c>
      <c r="B46" s="62"/>
      <c r="C46" s="63"/>
      <c r="D46" s="64"/>
      <c r="E46" s="65"/>
      <c r="F46" s="66"/>
      <c r="G46" s="62"/>
      <c r="H46" s="62"/>
      <c r="I46" s="105"/>
      <c r="J46" s="64"/>
      <c r="K46" s="114"/>
      <c r="L46" s="203"/>
      <c r="M46" s="204"/>
      <c r="N46" s="107"/>
      <c r="O46" s="64"/>
      <c r="P46" s="114"/>
      <c r="Q46" s="203"/>
      <c r="R46" s="204"/>
      <c r="S46" s="63"/>
      <c r="T46" s="152"/>
      <c r="U46" s="105"/>
      <c r="V46" s="152"/>
      <c r="W46" s="154" t="str">
        <f t="shared" si="1"/>
        <v/>
      </c>
      <c r="X46" s="154" t="str">
        <f t="shared" si="1"/>
        <v/>
      </c>
      <c r="Y46" s="160" t="str">
        <f t="shared" si="2"/>
        <v/>
      </c>
      <c r="Z46" s="160"/>
      <c r="AA46" s="160" t="str">
        <f t="shared" si="3"/>
        <v/>
      </c>
      <c r="AB46" s="160" t="str">
        <f t="shared" si="4"/>
        <v/>
      </c>
      <c r="AC46" s="160"/>
      <c r="AD46" s="160" t="str">
        <f t="shared" si="5"/>
        <v/>
      </c>
      <c r="AE46" s="160" t="str">
        <f t="shared" si="6"/>
        <v/>
      </c>
      <c r="AF46" s="160"/>
      <c r="AG46" s="160" t="str">
        <f t="shared" si="7"/>
        <v/>
      </c>
      <c r="AH46" s="160" t="str">
        <f t="shared" si="8"/>
        <v/>
      </c>
      <c r="AI46" s="163"/>
      <c r="AJ46" s="163"/>
      <c r="AK46" s="164" t="str">
        <f t="shared" si="9"/>
        <v/>
      </c>
      <c r="AL46" s="163"/>
      <c r="AM46" s="163"/>
      <c r="AN46" s="163"/>
      <c r="AO46" s="163"/>
      <c r="AP46" s="163"/>
      <c r="AQ46" s="163"/>
      <c r="AR46" s="163"/>
      <c r="AS46" s="167"/>
      <c r="AT46" s="167"/>
      <c r="AU46" s="167"/>
      <c r="AV46" s="168"/>
    </row>
    <row r="47" spans="1:48" s="49" customFormat="1" ht="19.5" customHeight="1" x14ac:dyDescent="0.15">
      <c r="A47" s="67">
        <v>37</v>
      </c>
      <c r="B47" s="68"/>
      <c r="C47" s="69"/>
      <c r="D47" s="70"/>
      <c r="E47" s="71"/>
      <c r="F47" s="72"/>
      <c r="G47" s="68"/>
      <c r="H47" s="68"/>
      <c r="I47" s="108"/>
      <c r="J47" s="70"/>
      <c r="K47" s="117"/>
      <c r="L47" s="205"/>
      <c r="M47" s="206"/>
      <c r="N47" s="110"/>
      <c r="O47" s="70"/>
      <c r="P47" s="117"/>
      <c r="Q47" s="205"/>
      <c r="R47" s="206"/>
      <c r="S47" s="69"/>
      <c r="T47" s="152"/>
      <c r="U47" s="108"/>
      <c r="V47" s="152"/>
      <c r="W47" s="154" t="str">
        <f t="shared" si="1"/>
        <v/>
      </c>
      <c r="X47" s="154" t="str">
        <f t="shared" si="1"/>
        <v/>
      </c>
      <c r="Y47" s="160" t="str">
        <f t="shared" si="2"/>
        <v/>
      </c>
      <c r="Z47" s="160"/>
      <c r="AA47" s="160" t="str">
        <f t="shared" si="3"/>
        <v/>
      </c>
      <c r="AB47" s="160" t="str">
        <f t="shared" si="4"/>
        <v/>
      </c>
      <c r="AC47" s="160"/>
      <c r="AD47" s="160" t="str">
        <f t="shared" si="5"/>
        <v/>
      </c>
      <c r="AE47" s="160" t="str">
        <f t="shared" si="6"/>
        <v/>
      </c>
      <c r="AF47" s="160"/>
      <c r="AG47" s="160" t="str">
        <f t="shared" si="7"/>
        <v/>
      </c>
      <c r="AH47" s="160" t="str">
        <f t="shared" si="8"/>
        <v/>
      </c>
      <c r="AI47" s="163"/>
      <c r="AJ47" s="163"/>
      <c r="AK47" s="164" t="str">
        <f t="shared" si="9"/>
        <v/>
      </c>
      <c r="AL47" s="163"/>
      <c r="AM47" s="163"/>
      <c r="AN47" s="163"/>
      <c r="AO47" s="163"/>
      <c r="AP47" s="163"/>
      <c r="AQ47" s="163"/>
      <c r="AR47" s="163"/>
      <c r="AS47" s="167"/>
      <c r="AT47" s="167"/>
      <c r="AU47" s="167"/>
      <c r="AV47" s="168"/>
    </row>
    <row r="48" spans="1:48" s="49" customFormat="1" ht="19.5" customHeight="1" x14ac:dyDescent="0.15">
      <c r="A48" s="67">
        <v>38</v>
      </c>
      <c r="B48" s="68"/>
      <c r="C48" s="69"/>
      <c r="D48" s="70"/>
      <c r="E48" s="71"/>
      <c r="F48" s="72"/>
      <c r="G48" s="68"/>
      <c r="H48" s="68"/>
      <c r="I48" s="108"/>
      <c r="J48" s="70"/>
      <c r="K48" s="117"/>
      <c r="L48" s="205"/>
      <c r="M48" s="206"/>
      <c r="N48" s="110"/>
      <c r="O48" s="70"/>
      <c r="P48" s="117"/>
      <c r="Q48" s="205"/>
      <c r="R48" s="206"/>
      <c r="S48" s="69"/>
      <c r="T48" s="152"/>
      <c r="U48" s="108"/>
      <c r="V48" s="152"/>
      <c r="W48" s="154" t="str">
        <f t="shared" si="1"/>
        <v/>
      </c>
      <c r="X48" s="154" t="str">
        <f t="shared" si="1"/>
        <v/>
      </c>
      <c r="Y48" s="160" t="str">
        <f t="shared" si="2"/>
        <v/>
      </c>
      <c r="Z48" s="160"/>
      <c r="AA48" s="160" t="str">
        <f t="shared" si="3"/>
        <v/>
      </c>
      <c r="AB48" s="160" t="str">
        <f t="shared" si="4"/>
        <v/>
      </c>
      <c r="AC48" s="160"/>
      <c r="AD48" s="160" t="str">
        <f t="shared" si="5"/>
        <v/>
      </c>
      <c r="AE48" s="160" t="str">
        <f t="shared" si="6"/>
        <v/>
      </c>
      <c r="AF48" s="160"/>
      <c r="AG48" s="160" t="str">
        <f t="shared" si="7"/>
        <v/>
      </c>
      <c r="AH48" s="160" t="str">
        <f t="shared" si="8"/>
        <v/>
      </c>
      <c r="AI48" s="163"/>
      <c r="AJ48" s="163"/>
      <c r="AK48" s="164" t="str">
        <f t="shared" si="9"/>
        <v/>
      </c>
      <c r="AL48" s="163"/>
      <c r="AM48" s="163"/>
      <c r="AN48" s="163"/>
      <c r="AO48" s="163"/>
      <c r="AP48" s="163"/>
      <c r="AQ48" s="163"/>
      <c r="AR48" s="163"/>
      <c r="AS48" s="167"/>
      <c r="AT48" s="167"/>
      <c r="AU48" s="167"/>
      <c r="AV48" s="168"/>
    </row>
    <row r="49" spans="1:48" s="49" customFormat="1" ht="19.5" customHeight="1" x14ac:dyDescent="0.15">
      <c r="A49" s="67">
        <v>39</v>
      </c>
      <c r="B49" s="68"/>
      <c r="C49" s="69"/>
      <c r="D49" s="70"/>
      <c r="E49" s="71"/>
      <c r="F49" s="72"/>
      <c r="G49" s="68"/>
      <c r="H49" s="68"/>
      <c r="I49" s="108"/>
      <c r="J49" s="70"/>
      <c r="K49" s="117"/>
      <c r="L49" s="205"/>
      <c r="M49" s="206"/>
      <c r="N49" s="110"/>
      <c r="O49" s="70"/>
      <c r="P49" s="117"/>
      <c r="Q49" s="205"/>
      <c r="R49" s="206"/>
      <c r="S49" s="69"/>
      <c r="T49" s="152"/>
      <c r="U49" s="108"/>
      <c r="V49" s="152"/>
      <c r="W49" s="154" t="str">
        <f t="shared" si="1"/>
        <v/>
      </c>
      <c r="X49" s="154" t="str">
        <f t="shared" si="1"/>
        <v/>
      </c>
      <c r="Y49" s="160" t="str">
        <f t="shared" si="2"/>
        <v/>
      </c>
      <c r="Z49" s="160"/>
      <c r="AA49" s="160" t="str">
        <f t="shared" si="3"/>
        <v/>
      </c>
      <c r="AB49" s="160" t="str">
        <f t="shared" si="4"/>
        <v/>
      </c>
      <c r="AC49" s="160"/>
      <c r="AD49" s="160" t="str">
        <f t="shared" si="5"/>
        <v/>
      </c>
      <c r="AE49" s="160" t="str">
        <f t="shared" si="6"/>
        <v/>
      </c>
      <c r="AF49" s="160"/>
      <c r="AG49" s="160" t="str">
        <f t="shared" si="7"/>
        <v/>
      </c>
      <c r="AH49" s="160" t="str">
        <f t="shared" si="8"/>
        <v/>
      </c>
      <c r="AI49" s="163"/>
      <c r="AJ49" s="163"/>
      <c r="AK49" s="164" t="str">
        <f t="shared" si="9"/>
        <v/>
      </c>
      <c r="AL49" s="163"/>
      <c r="AM49" s="163"/>
      <c r="AN49" s="163"/>
      <c r="AO49" s="163"/>
      <c r="AP49" s="163"/>
      <c r="AQ49" s="163"/>
      <c r="AR49" s="163"/>
      <c r="AS49" s="167"/>
      <c r="AT49" s="167"/>
      <c r="AU49" s="167"/>
      <c r="AV49" s="168"/>
    </row>
    <row r="50" spans="1:48" s="49" customFormat="1" ht="19.5" customHeight="1" x14ac:dyDescent="0.15">
      <c r="A50" s="79">
        <v>40</v>
      </c>
      <c r="B50" s="74"/>
      <c r="C50" s="75"/>
      <c r="D50" s="76"/>
      <c r="E50" s="77"/>
      <c r="F50" s="78"/>
      <c r="G50" s="74"/>
      <c r="H50" s="74"/>
      <c r="I50" s="111"/>
      <c r="J50" s="76"/>
      <c r="K50" s="120"/>
      <c r="L50" s="207"/>
      <c r="M50" s="208"/>
      <c r="N50" s="113"/>
      <c r="O50" s="76"/>
      <c r="P50" s="120"/>
      <c r="Q50" s="207"/>
      <c r="R50" s="208"/>
      <c r="S50" s="75"/>
      <c r="T50" s="155"/>
      <c r="U50" s="111"/>
      <c r="V50" s="155"/>
      <c r="W50" s="154" t="str">
        <f t="shared" si="1"/>
        <v/>
      </c>
      <c r="X50" s="154" t="str">
        <f t="shared" si="1"/>
        <v/>
      </c>
      <c r="Y50" s="160" t="str">
        <f t="shared" si="2"/>
        <v/>
      </c>
      <c r="Z50" s="160"/>
      <c r="AA50" s="160" t="str">
        <f t="shared" si="3"/>
        <v/>
      </c>
      <c r="AB50" s="160" t="str">
        <f t="shared" si="4"/>
        <v/>
      </c>
      <c r="AC50" s="160"/>
      <c r="AD50" s="160" t="str">
        <f t="shared" si="5"/>
        <v/>
      </c>
      <c r="AE50" s="160" t="str">
        <f t="shared" si="6"/>
        <v/>
      </c>
      <c r="AF50" s="160"/>
      <c r="AG50" s="160" t="str">
        <f t="shared" si="7"/>
        <v/>
      </c>
      <c r="AH50" s="160" t="str">
        <f t="shared" si="8"/>
        <v/>
      </c>
      <c r="AI50" s="163"/>
      <c r="AJ50" s="163"/>
      <c r="AK50" s="164" t="str">
        <f t="shared" si="9"/>
        <v/>
      </c>
      <c r="AL50" s="163"/>
      <c r="AM50" s="163"/>
      <c r="AN50" s="163"/>
      <c r="AO50" s="163"/>
      <c r="AP50" s="163"/>
      <c r="AQ50" s="163"/>
      <c r="AR50" s="163"/>
      <c r="AS50" s="167"/>
      <c r="AT50" s="167"/>
      <c r="AU50" s="167"/>
      <c r="AV50" s="168"/>
    </row>
    <row r="51" spans="1:48" s="49" customFormat="1" ht="19.5" customHeight="1" x14ac:dyDescent="0.15">
      <c r="A51" s="61">
        <v>41</v>
      </c>
      <c r="B51" s="62"/>
      <c r="C51" s="63"/>
      <c r="D51" s="64"/>
      <c r="E51" s="65"/>
      <c r="F51" s="66"/>
      <c r="G51" s="62"/>
      <c r="H51" s="62"/>
      <c r="I51" s="105"/>
      <c r="J51" s="64"/>
      <c r="K51" s="114"/>
      <c r="L51" s="203"/>
      <c r="M51" s="204"/>
      <c r="N51" s="107"/>
      <c r="O51" s="64"/>
      <c r="P51" s="114"/>
      <c r="Q51" s="203"/>
      <c r="R51" s="204"/>
      <c r="S51" s="63"/>
      <c r="T51" s="152"/>
      <c r="U51" s="105"/>
      <c r="V51" s="152"/>
      <c r="W51" s="154" t="str">
        <f t="shared" si="1"/>
        <v/>
      </c>
      <c r="X51" s="154" t="str">
        <f t="shared" si="1"/>
        <v/>
      </c>
      <c r="Y51" s="160" t="str">
        <f t="shared" si="2"/>
        <v/>
      </c>
      <c r="Z51" s="160"/>
      <c r="AA51" s="160" t="str">
        <f t="shared" si="3"/>
        <v/>
      </c>
      <c r="AB51" s="160" t="str">
        <f t="shared" si="4"/>
        <v/>
      </c>
      <c r="AC51" s="160"/>
      <c r="AD51" s="160" t="str">
        <f t="shared" si="5"/>
        <v/>
      </c>
      <c r="AE51" s="160" t="str">
        <f t="shared" si="6"/>
        <v/>
      </c>
      <c r="AF51" s="160"/>
      <c r="AG51" s="160" t="str">
        <f t="shared" si="7"/>
        <v/>
      </c>
      <c r="AH51" s="160" t="str">
        <f t="shared" si="8"/>
        <v/>
      </c>
      <c r="AI51" s="163"/>
      <c r="AJ51" s="163"/>
      <c r="AK51" s="164" t="str">
        <f t="shared" si="9"/>
        <v/>
      </c>
      <c r="AL51" s="163"/>
      <c r="AM51" s="163"/>
      <c r="AN51" s="163"/>
      <c r="AO51" s="163"/>
      <c r="AP51" s="163"/>
      <c r="AQ51" s="163"/>
      <c r="AR51" s="163"/>
      <c r="AS51" s="167"/>
      <c r="AT51" s="167"/>
      <c r="AU51" s="167"/>
      <c r="AV51" s="168"/>
    </row>
    <row r="52" spans="1:48" s="49" customFormat="1" ht="19.5" customHeight="1" x14ac:dyDescent="0.15">
      <c r="A52" s="67">
        <v>42</v>
      </c>
      <c r="B52" s="68"/>
      <c r="C52" s="69"/>
      <c r="D52" s="70"/>
      <c r="E52" s="71"/>
      <c r="F52" s="72"/>
      <c r="G52" s="68"/>
      <c r="H52" s="68"/>
      <c r="I52" s="108"/>
      <c r="J52" s="70"/>
      <c r="K52" s="117"/>
      <c r="L52" s="205"/>
      <c r="M52" s="206"/>
      <c r="N52" s="110"/>
      <c r="O52" s="70"/>
      <c r="P52" s="117"/>
      <c r="Q52" s="205"/>
      <c r="R52" s="206"/>
      <c r="S52" s="69"/>
      <c r="T52" s="152"/>
      <c r="U52" s="108"/>
      <c r="V52" s="152"/>
      <c r="W52" s="154" t="str">
        <f t="shared" si="1"/>
        <v/>
      </c>
      <c r="X52" s="154" t="str">
        <f t="shared" si="1"/>
        <v/>
      </c>
      <c r="Y52" s="160" t="str">
        <f t="shared" si="2"/>
        <v/>
      </c>
      <c r="Z52" s="160"/>
      <c r="AA52" s="160" t="str">
        <f t="shared" si="3"/>
        <v/>
      </c>
      <c r="AB52" s="160" t="str">
        <f t="shared" si="4"/>
        <v/>
      </c>
      <c r="AC52" s="160"/>
      <c r="AD52" s="160" t="str">
        <f t="shared" si="5"/>
        <v/>
      </c>
      <c r="AE52" s="160" t="str">
        <f t="shared" si="6"/>
        <v/>
      </c>
      <c r="AF52" s="160"/>
      <c r="AG52" s="160" t="str">
        <f t="shared" si="7"/>
        <v/>
      </c>
      <c r="AH52" s="160" t="str">
        <f t="shared" si="8"/>
        <v/>
      </c>
      <c r="AI52" s="163"/>
      <c r="AJ52" s="163"/>
      <c r="AK52" s="164" t="str">
        <f t="shared" si="9"/>
        <v/>
      </c>
      <c r="AL52" s="163"/>
      <c r="AM52" s="163"/>
      <c r="AN52" s="163"/>
      <c r="AO52" s="163"/>
      <c r="AP52" s="163"/>
      <c r="AQ52" s="163"/>
      <c r="AR52" s="163"/>
      <c r="AS52" s="167"/>
      <c r="AT52" s="167"/>
      <c r="AU52" s="167"/>
      <c r="AV52" s="168"/>
    </row>
    <row r="53" spans="1:48" s="49" customFormat="1" ht="19.5" customHeight="1" x14ac:dyDescent="0.15">
      <c r="A53" s="67">
        <v>43</v>
      </c>
      <c r="B53" s="68"/>
      <c r="C53" s="69"/>
      <c r="D53" s="70"/>
      <c r="E53" s="71"/>
      <c r="F53" s="72"/>
      <c r="G53" s="68"/>
      <c r="H53" s="68"/>
      <c r="I53" s="108"/>
      <c r="J53" s="70"/>
      <c r="K53" s="117"/>
      <c r="L53" s="205"/>
      <c r="M53" s="206"/>
      <c r="N53" s="110"/>
      <c r="O53" s="70"/>
      <c r="P53" s="117"/>
      <c r="Q53" s="205"/>
      <c r="R53" s="206"/>
      <c r="S53" s="69"/>
      <c r="T53" s="152"/>
      <c r="U53" s="108"/>
      <c r="V53" s="152"/>
      <c r="W53" s="154" t="str">
        <f t="shared" si="1"/>
        <v/>
      </c>
      <c r="X53" s="154" t="str">
        <f t="shared" si="1"/>
        <v/>
      </c>
      <c r="Y53" s="160" t="str">
        <f t="shared" si="2"/>
        <v/>
      </c>
      <c r="Z53" s="160"/>
      <c r="AA53" s="160" t="str">
        <f t="shared" si="3"/>
        <v/>
      </c>
      <c r="AB53" s="160" t="str">
        <f t="shared" si="4"/>
        <v/>
      </c>
      <c r="AC53" s="160"/>
      <c r="AD53" s="160" t="str">
        <f t="shared" si="5"/>
        <v/>
      </c>
      <c r="AE53" s="160" t="str">
        <f t="shared" si="6"/>
        <v/>
      </c>
      <c r="AF53" s="160"/>
      <c r="AG53" s="160" t="str">
        <f t="shared" si="7"/>
        <v/>
      </c>
      <c r="AH53" s="160" t="str">
        <f t="shared" si="8"/>
        <v/>
      </c>
      <c r="AI53" s="163"/>
      <c r="AJ53" s="163"/>
      <c r="AK53" s="164" t="str">
        <f t="shared" si="9"/>
        <v/>
      </c>
      <c r="AL53" s="163"/>
      <c r="AM53" s="163"/>
      <c r="AN53" s="163"/>
      <c r="AO53" s="163"/>
      <c r="AP53" s="163"/>
      <c r="AQ53" s="163"/>
      <c r="AR53" s="163"/>
      <c r="AS53" s="167"/>
      <c r="AT53" s="167"/>
      <c r="AU53" s="167"/>
      <c r="AV53" s="168"/>
    </row>
    <row r="54" spans="1:48" s="49" customFormat="1" ht="19.5" customHeight="1" x14ac:dyDescent="0.15">
      <c r="A54" s="67">
        <v>44</v>
      </c>
      <c r="B54" s="68"/>
      <c r="C54" s="69"/>
      <c r="D54" s="70"/>
      <c r="E54" s="71"/>
      <c r="F54" s="72"/>
      <c r="G54" s="68"/>
      <c r="H54" s="68"/>
      <c r="I54" s="108"/>
      <c r="J54" s="70"/>
      <c r="K54" s="117"/>
      <c r="L54" s="205"/>
      <c r="M54" s="206"/>
      <c r="N54" s="110"/>
      <c r="O54" s="70"/>
      <c r="P54" s="117"/>
      <c r="Q54" s="205"/>
      <c r="R54" s="206"/>
      <c r="S54" s="69"/>
      <c r="T54" s="152"/>
      <c r="U54" s="108"/>
      <c r="V54" s="152"/>
      <c r="W54" s="154" t="str">
        <f t="shared" si="1"/>
        <v/>
      </c>
      <c r="X54" s="154" t="str">
        <f t="shared" si="1"/>
        <v/>
      </c>
      <c r="Y54" s="160" t="str">
        <f t="shared" si="2"/>
        <v/>
      </c>
      <c r="Z54" s="160"/>
      <c r="AA54" s="160" t="str">
        <f t="shared" si="3"/>
        <v/>
      </c>
      <c r="AB54" s="160" t="str">
        <f t="shared" si="4"/>
        <v/>
      </c>
      <c r="AC54" s="160"/>
      <c r="AD54" s="160" t="str">
        <f t="shared" si="5"/>
        <v/>
      </c>
      <c r="AE54" s="160" t="str">
        <f t="shared" si="6"/>
        <v/>
      </c>
      <c r="AF54" s="160"/>
      <c r="AG54" s="160" t="str">
        <f t="shared" si="7"/>
        <v/>
      </c>
      <c r="AH54" s="160" t="str">
        <f t="shared" si="8"/>
        <v/>
      </c>
      <c r="AI54" s="163"/>
      <c r="AJ54" s="163"/>
      <c r="AK54" s="164" t="str">
        <f t="shared" si="9"/>
        <v/>
      </c>
      <c r="AL54" s="163"/>
      <c r="AM54" s="163"/>
      <c r="AN54" s="163"/>
      <c r="AO54" s="163"/>
      <c r="AP54" s="163"/>
      <c r="AQ54" s="163"/>
      <c r="AR54" s="163"/>
      <c r="AS54" s="167"/>
      <c r="AT54" s="167"/>
      <c r="AU54" s="167"/>
      <c r="AV54" s="168"/>
    </row>
    <row r="55" spans="1:48" s="49" customFormat="1" ht="19.5" customHeight="1" x14ac:dyDescent="0.15">
      <c r="A55" s="73">
        <v>45</v>
      </c>
      <c r="B55" s="74"/>
      <c r="C55" s="75"/>
      <c r="D55" s="76"/>
      <c r="E55" s="77"/>
      <c r="F55" s="78"/>
      <c r="G55" s="74"/>
      <c r="H55" s="74"/>
      <c r="I55" s="111"/>
      <c r="J55" s="76"/>
      <c r="K55" s="120"/>
      <c r="L55" s="207"/>
      <c r="M55" s="208"/>
      <c r="N55" s="127"/>
      <c r="O55" s="128"/>
      <c r="P55" s="120"/>
      <c r="Q55" s="207"/>
      <c r="R55" s="208"/>
      <c r="S55" s="75"/>
      <c r="T55" s="155"/>
      <c r="U55" s="111"/>
      <c r="V55" s="155"/>
      <c r="W55" s="154" t="str">
        <f t="shared" si="1"/>
        <v/>
      </c>
      <c r="X55" s="154" t="str">
        <f t="shared" si="1"/>
        <v/>
      </c>
      <c r="Y55" s="160" t="str">
        <f t="shared" si="2"/>
        <v/>
      </c>
      <c r="Z55" s="160"/>
      <c r="AA55" s="160" t="str">
        <f t="shared" si="3"/>
        <v/>
      </c>
      <c r="AB55" s="160" t="str">
        <f t="shared" si="4"/>
        <v/>
      </c>
      <c r="AC55" s="160"/>
      <c r="AD55" s="160" t="str">
        <f t="shared" si="5"/>
        <v/>
      </c>
      <c r="AE55" s="160" t="str">
        <f t="shared" si="6"/>
        <v/>
      </c>
      <c r="AF55" s="160"/>
      <c r="AG55" s="160" t="str">
        <f t="shared" si="7"/>
        <v/>
      </c>
      <c r="AH55" s="160" t="str">
        <f t="shared" si="8"/>
        <v/>
      </c>
      <c r="AI55" s="163"/>
      <c r="AJ55" s="163"/>
      <c r="AK55" s="164" t="str">
        <f t="shared" si="9"/>
        <v/>
      </c>
      <c r="AL55" s="163"/>
      <c r="AM55" s="163"/>
      <c r="AN55" s="163"/>
      <c r="AO55" s="163"/>
      <c r="AP55" s="163"/>
      <c r="AQ55" s="163"/>
      <c r="AR55" s="163"/>
      <c r="AS55" s="167"/>
      <c r="AT55" s="167"/>
      <c r="AU55" s="167"/>
      <c r="AV55" s="168"/>
    </row>
    <row r="56" spans="1:48" s="49" customFormat="1" ht="19.5" customHeight="1" x14ac:dyDescent="0.15">
      <c r="A56" s="80">
        <v>46</v>
      </c>
      <c r="B56" s="62"/>
      <c r="C56" s="63"/>
      <c r="D56" s="64"/>
      <c r="E56" s="65"/>
      <c r="F56" s="66"/>
      <c r="G56" s="62"/>
      <c r="H56" s="62"/>
      <c r="I56" s="105"/>
      <c r="J56" s="129"/>
      <c r="K56" s="114"/>
      <c r="L56" s="123"/>
      <c r="M56" s="124"/>
      <c r="N56" s="130"/>
      <c r="O56" s="131"/>
      <c r="P56" s="114"/>
      <c r="Q56" s="123"/>
      <c r="R56" s="124"/>
      <c r="S56" s="63"/>
      <c r="T56" s="152"/>
      <c r="U56" s="105"/>
      <c r="V56" s="152"/>
      <c r="W56" s="154" t="str">
        <f t="shared" si="1"/>
        <v/>
      </c>
      <c r="X56" s="154" t="str">
        <f t="shared" si="1"/>
        <v/>
      </c>
      <c r="Y56" s="160" t="str">
        <f t="shared" si="2"/>
        <v/>
      </c>
      <c r="Z56" s="160"/>
      <c r="AA56" s="160" t="str">
        <f t="shared" si="3"/>
        <v/>
      </c>
      <c r="AB56" s="160" t="str">
        <f t="shared" si="4"/>
        <v/>
      </c>
      <c r="AC56" s="160"/>
      <c r="AD56" s="160" t="str">
        <f t="shared" si="5"/>
        <v/>
      </c>
      <c r="AE56" s="160" t="str">
        <f t="shared" si="6"/>
        <v/>
      </c>
      <c r="AF56" s="160"/>
      <c r="AG56" s="160" t="str">
        <f t="shared" si="7"/>
        <v/>
      </c>
      <c r="AH56" s="160" t="str">
        <f t="shared" si="8"/>
        <v/>
      </c>
      <c r="AI56" s="163"/>
      <c r="AJ56" s="163"/>
      <c r="AK56" s="164" t="str">
        <f t="shared" si="9"/>
        <v/>
      </c>
      <c r="AL56" s="163"/>
      <c r="AM56" s="163"/>
      <c r="AN56" s="163"/>
      <c r="AO56" s="163"/>
      <c r="AP56" s="163"/>
      <c r="AQ56" s="163"/>
      <c r="AR56" s="163"/>
      <c r="AS56" s="167"/>
      <c r="AT56" s="167"/>
      <c r="AU56" s="167"/>
      <c r="AV56" s="168"/>
    </row>
    <row r="57" spans="1:48" s="49" customFormat="1" ht="19.5" customHeight="1" x14ac:dyDescent="0.15">
      <c r="A57" s="81">
        <v>47</v>
      </c>
      <c r="B57" s="68"/>
      <c r="C57" s="69"/>
      <c r="D57" s="70"/>
      <c r="E57" s="71"/>
      <c r="F57" s="72"/>
      <c r="G57" s="68"/>
      <c r="H57" s="68"/>
      <c r="I57" s="108"/>
      <c r="J57" s="132"/>
      <c r="K57" s="117"/>
      <c r="L57" s="118"/>
      <c r="M57" s="119"/>
      <c r="N57" s="69"/>
      <c r="O57" s="132"/>
      <c r="P57" s="117"/>
      <c r="Q57" s="118"/>
      <c r="R57" s="119"/>
      <c r="S57" s="69"/>
      <c r="T57" s="152"/>
      <c r="U57" s="108"/>
      <c r="V57" s="152"/>
      <c r="W57" s="154" t="str">
        <f t="shared" si="1"/>
        <v/>
      </c>
      <c r="X57" s="154" t="str">
        <f t="shared" si="1"/>
        <v/>
      </c>
      <c r="Y57" s="160" t="str">
        <f t="shared" si="2"/>
        <v/>
      </c>
      <c r="Z57" s="160"/>
      <c r="AA57" s="160" t="str">
        <f t="shared" si="3"/>
        <v/>
      </c>
      <c r="AB57" s="160" t="str">
        <f t="shared" si="4"/>
        <v/>
      </c>
      <c r="AC57" s="160"/>
      <c r="AD57" s="160" t="str">
        <f t="shared" si="5"/>
        <v/>
      </c>
      <c r="AE57" s="160" t="str">
        <f t="shared" si="6"/>
        <v/>
      </c>
      <c r="AF57" s="160"/>
      <c r="AG57" s="160" t="str">
        <f t="shared" si="7"/>
        <v/>
      </c>
      <c r="AH57" s="160" t="str">
        <f t="shared" si="8"/>
        <v/>
      </c>
      <c r="AI57" s="163"/>
      <c r="AJ57" s="163"/>
      <c r="AK57" s="164" t="str">
        <f t="shared" si="9"/>
        <v/>
      </c>
      <c r="AL57" s="163"/>
      <c r="AM57" s="163"/>
      <c r="AN57" s="163"/>
      <c r="AO57" s="163"/>
      <c r="AP57" s="163"/>
      <c r="AQ57" s="163"/>
      <c r="AR57" s="163"/>
      <c r="AS57" s="167"/>
      <c r="AT57" s="167"/>
      <c r="AU57" s="167"/>
      <c r="AV57" s="168"/>
    </row>
    <row r="58" spans="1:48" s="49" customFormat="1" ht="19.5" customHeight="1" x14ac:dyDescent="0.15">
      <c r="A58" s="81">
        <v>48</v>
      </c>
      <c r="B58" s="68"/>
      <c r="C58" s="69"/>
      <c r="D58" s="70"/>
      <c r="E58" s="71"/>
      <c r="F58" s="72"/>
      <c r="G58" s="68"/>
      <c r="H58" s="68"/>
      <c r="I58" s="108"/>
      <c r="J58" s="132"/>
      <c r="K58" s="117"/>
      <c r="L58" s="118"/>
      <c r="M58" s="119"/>
      <c r="N58" s="69"/>
      <c r="O58" s="132"/>
      <c r="P58" s="117"/>
      <c r="Q58" s="118"/>
      <c r="R58" s="119"/>
      <c r="S58" s="69"/>
      <c r="T58" s="152"/>
      <c r="U58" s="108"/>
      <c r="V58" s="152"/>
      <c r="W58" s="154" t="str">
        <f t="shared" si="1"/>
        <v/>
      </c>
      <c r="X58" s="154" t="str">
        <f t="shared" si="1"/>
        <v/>
      </c>
      <c r="Y58" s="160" t="str">
        <f t="shared" si="2"/>
        <v/>
      </c>
      <c r="Z58" s="160"/>
      <c r="AA58" s="160" t="str">
        <f t="shared" si="3"/>
        <v/>
      </c>
      <c r="AB58" s="160" t="str">
        <f t="shared" si="4"/>
        <v/>
      </c>
      <c r="AC58" s="160"/>
      <c r="AD58" s="160" t="str">
        <f t="shared" si="5"/>
        <v/>
      </c>
      <c r="AE58" s="160" t="str">
        <f t="shared" si="6"/>
        <v/>
      </c>
      <c r="AF58" s="160"/>
      <c r="AG58" s="160" t="str">
        <f t="shared" si="7"/>
        <v/>
      </c>
      <c r="AH58" s="160" t="str">
        <f t="shared" si="8"/>
        <v/>
      </c>
      <c r="AI58" s="163"/>
      <c r="AJ58" s="163"/>
      <c r="AK58" s="164" t="str">
        <f t="shared" si="9"/>
        <v/>
      </c>
      <c r="AL58" s="163"/>
      <c r="AM58" s="163"/>
      <c r="AN58" s="163"/>
      <c r="AO58" s="163"/>
      <c r="AP58" s="163"/>
      <c r="AQ58" s="163"/>
      <c r="AR58" s="163"/>
      <c r="AS58" s="167"/>
      <c r="AT58" s="167"/>
      <c r="AU58" s="167"/>
      <c r="AV58" s="168"/>
    </row>
    <row r="59" spans="1:48" s="49" customFormat="1" ht="19.5" customHeight="1" x14ac:dyDescent="0.15">
      <c r="A59" s="81">
        <v>49</v>
      </c>
      <c r="B59" s="68"/>
      <c r="C59" s="69"/>
      <c r="D59" s="70"/>
      <c r="E59" s="71"/>
      <c r="F59" s="72"/>
      <c r="G59" s="68"/>
      <c r="H59" s="68"/>
      <c r="I59" s="108"/>
      <c r="J59" s="132"/>
      <c r="K59" s="117"/>
      <c r="L59" s="118"/>
      <c r="M59" s="119"/>
      <c r="N59" s="69"/>
      <c r="O59" s="132"/>
      <c r="P59" s="117"/>
      <c r="Q59" s="118"/>
      <c r="R59" s="119"/>
      <c r="S59" s="69"/>
      <c r="T59" s="152"/>
      <c r="U59" s="108"/>
      <c r="V59" s="152"/>
      <c r="W59" s="154" t="str">
        <f t="shared" si="1"/>
        <v/>
      </c>
      <c r="X59" s="154" t="str">
        <f t="shared" si="1"/>
        <v/>
      </c>
      <c r="Y59" s="160" t="str">
        <f t="shared" si="2"/>
        <v/>
      </c>
      <c r="Z59" s="160"/>
      <c r="AA59" s="160" t="str">
        <f t="shared" si="3"/>
        <v/>
      </c>
      <c r="AB59" s="160" t="str">
        <f t="shared" si="4"/>
        <v/>
      </c>
      <c r="AC59" s="160"/>
      <c r="AD59" s="160" t="str">
        <f t="shared" si="5"/>
        <v/>
      </c>
      <c r="AE59" s="160" t="str">
        <f t="shared" si="6"/>
        <v/>
      </c>
      <c r="AF59" s="160"/>
      <c r="AG59" s="160" t="str">
        <f t="shared" si="7"/>
        <v/>
      </c>
      <c r="AH59" s="160" t="str">
        <f t="shared" si="8"/>
        <v/>
      </c>
      <c r="AI59" s="163"/>
      <c r="AJ59" s="163"/>
      <c r="AK59" s="164" t="str">
        <f t="shared" si="9"/>
        <v/>
      </c>
      <c r="AL59" s="163"/>
      <c r="AM59" s="163"/>
      <c r="AN59" s="163"/>
      <c r="AO59" s="163"/>
      <c r="AP59" s="163"/>
      <c r="AQ59" s="163"/>
      <c r="AR59" s="163"/>
      <c r="AS59" s="167"/>
      <c r="AT59" s="167"/>
      <c r="AU59" s="167"/>
      <c r="AV59" s="168"/>
    </row>
    <row r="60" spans="1:48" s="49" customFormat="1" ht="19.5" customHeight="1" x14ac:dyDescent="0.15">
      <c r="A60" s="82">
        <v>50</v>
      </c>
      <c r="B60" s="74"/>
      <c r="C60" s="75"/>
      <c r="D60" s="76"/>
      <c r="E60" s="77"/>
      <c r="F60" s="78"/>
      <c r="G60" s="74"/>
      <c r="H60" s="74"/>
      <c r="I60" s="111"/>
      <c r="J60" s="133"/>
      <c r="K60" s="120"/>
      <c r="L60" s="125"/>
      <c r="M60" s="126"/>
      <c r="N60" s="75"/>
      <c r="O60" s="133"/>
      <c r="P60" s="120"/>
      <c r="Q60" s="125"/>
      <c r="R60" s="126"/>
      <c r="S60" s="75"/>
      <c r="T60" s="155"/>
      <c r="U60" s="111"/>
      <c r="V60" s="155"/>
      <c r="W60" s="154" t="str">
        <f t="shared" si="1"/>
        <v/>
      </c>
      <c r="X60" s="154" t="str">
        <f t="shared" si="1"/>
        <v/>
      </c>
      <c r="Y60" s="160" t="str">
        <f t="shared" si="2"/>
        <v/>
      </c>
      <c r="Z60" s="160"/>
      <c r="AA60" s="160" t="str">
        <f t="shared" si="3"/>
        <v/>
      </c>
      <c r="AB60" s="160" t="str">
        <f t="shared" si="4"/>
        <v/>
      </c>
      <c r="AC60" s="160"/>
      <c r="AD60" s="160" t="str">
        <f t="shared" si="5"/>
        <v/>
      </c>
      <c r="AE60" s="160" t="str">
        <f t="shared" si="6"/>
        <v/>
      </c>
      <c r="AF60" s="160"/>
      <c r="AG60" s="160" t="str">
        <f t="shared" si="7"/>
        <v/>
      </c>
      <c r="AH60" s="160" t="str">
        <f t="shared" si="8"/>
        <v/>
      </c>
      <c r="AI60" s="163"/>
      <c r="AJ60" s="163"/>
      <c r="AK60" s="164" t="str">
        <f t="shared" si="9"/>
        <v/>
      </c>
      <c r="AL60" s="163"/>
      <c r="AM60" s="163"/>
      <c r="AN60" s="163"/>
      <c r="AO60" s="163"/>
      <c r="AP60" s="163"/>
      <c r="AQ60" s="163"/>
      <c r="AR60" s="163"/>
      <c r="AS60" s="167"/>
      <c r="AT60" s="167"/>
      <c r="AU60" s="167"/>
      <c r="AV60" s="168"/>
    </row>
    <row r="61" spans="1:48" s="49" customFormat="1" ht="19.5" customHeight="1" x14ac:dyDescent="0.15">
      <c r="A61" s="80">
        <v>51</v>
      </c>
      <c r="B61" s="62"/>
      <c r="C61" s="63"/>
      <c r="D61" s="64"/>
      <c r="E61" s="65"/>
      <c r="F61" s="66"/>
      <c r="G61" s="62"/>
      <c r="H61" s="62"/>
      <c r="I61" s="105"/>
      <c r="J61" s="129"/>
      <c r="K61" s="114"/>
      <c r="L61" s="115"/>
      <c r="M61" s="116"/>
      <c r="N61" s="63"/>
      <c r="O61" s="129"/>
      <c r="P61" s="114"/>
      <c r="Q61" s="115"/>
      <c r="R61" s="116"/>
      <c r="S61" s="63"/>
      <c r="T61" s="152"/>
      <c r="U61" s="105"/>
      <c r="V61" s="152"/>
      <c r="W61" s="154" t="str">
        <f t="shared" si="1"/>
        <v/>
      </c>
      <c r="X61" s="154" t="str">
        <f t="shared" si="1"/>
        <v/>
      </c>
      <c r="Y61" s="160" t="str">
        <f t="shared" si="2"/>
        <v/>
      </c>
      <c r="Z61" s="160"/>
      <c r="AA61" s="160" t="str">
        <f t="shared" si="3"/>
        <v/>
      </c>
      <c r="AB61" s="160" t="str">
        <f t="shared" si="4"/>
        <v/>
      </c>
      <c r="AC61" s="160"/>
      <c r="AD61" s="160" t="str">
        <f t="shared" si="5"/>
        <v/>
      </c>
      <c r="AE61" s="160" t="str">
        <f t="shared" si="6"/>
        <v/>
      </c>
      <c r="AF61" s="160"/>
      <c r="AG61" s="160" t="str">
        <f t="shared" si="7"/>
        <v/>
      </c>
      <c r="AH61" s="160" t="str">
        <f t="shared" si="8"/>
        <v/>
      </c>
      <c r="AI61" s="163"/>
      <c r="AJ61" s="163"/>
      <c r="AK61" s="164" t="str">
        <f t="shared" si="9"/>
        <v/>
      </c>
      <c r="AL61" s="163"/>
      <c r="AM61" s="163"/>
      <c r="AN61" s="163"/>
      <c r="AO61" s="163"/>
      <c r="AP61" s="163"/>
      <c r="AQ61" s="163"/>
      <c r="AR61" s="163"/>
      <c r="AS61" s="167"/>
      <c r="AT61" s="167"/>
      <c r="AU61" s="167"/>
      <c r="AV61" s="168"/>
    </row>
    <row r="62" spans="1:48" s="49" customFormat="1" ht="19.5" customHeight="1" x14ac:dyDescent="0.15">
      <c r="A62" s="81">
        <v>52</v>
      </c>
      <c r="B62" s="68"/>
      <c r="C62" s="69"/>
      <c r="D62" s="70"/>
      <c r="E62" s="71"/>
      <c r="F62" s="72"/>
      <c r="G62" s="68"/>
      <c r="H62" s="68"/>
      <c r="I62" s="108"/>
      <c r="J62" s="132"/>
      <c r="K62" s="117"/>
      <c r="L62" s="118"/>
      <c r="M62" s="119"/>
      <c r="N62" s="69"/>
      <c r="O62" s="132"/>
      <c r="P62" s="117"/>
      <c r="Q62" s="118"/>
      <c r="R62" s="119"/>
      <c r="S62" s="69"/>
      <c r="T62" s="152"/>
      <c r="U62" s="108"/>
      <c r="V62" s="152"/>
      <c r="W62" s="154" t="str">
        <f t="shared" si="1"/>
        <v/>
      </c>
      <c r="X62" s="154" t="str">
        <f t="shared" si="1"/>
        <v/>
      </c>
      <c r="Y62" s="160" t="str">
        <f t="shared" si="2"/>
        <v/>
      </c>
      <c r="Z62" s="160"/>
      <c r="AA62" s="160" t="str">
        <f t="shared" si="3"/>
        <v/>
      </c>
      <c r="AB62" s="160" t="str">
        <f t="shared" si="4"/>
        <v/>
      </c>
      <c r="AC62" s="160"/>
      <c r="AD62" s="160" t="str">
        <f t="shared" si="5"/>
        <v/>
      </c>
      <c r="AE62" s="160" t="str">
        <f t="shared" si="6"/>
        <v/>
      </c>
      <c r="AF62" s="160"/>
      <c r="AG62" s="160" t="str">
        <f t="shared" si="7"/>
        <v/>
      </c>
      <c r="AH62" s="160" t="str">
        <f t="shared" si="8"/>
        <v/>
      </c>
      <c r="AI62" s="163"/>
      <c r="AJ62" s="163"/>
      <c r="AK62" s="164" t="str">
        <f t="shared" si="9"/>
        <v/>
      </c>
      <c r="AL62" s="163"/>
      <c r="AM62" s="163"/>
      <c r="AN62" s="163"/>
      <c r="AO62" s="163"/>
      <c r="AP62" s="163"/>
      <c r="AQ62" s="163"/>
      <c r="AR62" s="163"/>
      <c r="AS62" s="167"/>
      <c r="AT62" s="167"/>
      <c r="AU62" s="167"/>
      <c r="AV62" s="168"/>
    </row>
    <row r="63" spans="1:48" s="49" customFormat="1" ht="19.5" customHeight="1" x14ac:dyDescent="0.15">
      <c r="A63" s="81">
        <v>53</v>
      </c>
      <c r="B63" s="68"/>
      <c r="C63" s="69"/>
      <c r="D63" s="70"/>
      <c r="E63" s="71"/>
      <c r="F63" s="72"/>
      <c r="G63" s="68"/>
      <c r="H63" s="68"/>
      <c r="I63" s="108"/>
      <c r="J63" s="132"/>
      <c r="K63" s="117"/>
      <c r="L63" s="118"/>
      <c r="M63" s="119"/>
      <c r="N63" s="69"/>
      <c r="O63" s="132"/>
      <c r="P63" s="117"/>
      <c r="Q63" s="118"/>
      <c r="R63" s="119"/>
      <c r="S63" s="69"/>
      <c r="T63" s="152"/>
      <c r="U63" s="108"/>
      <c r="V63" s="152"/>
      <c r="W63" s="154" t="str">
        <f t="shared" si="1"/>
        <v/>
      </c>
      <c r="X63" s="154" t="str">
        <f t="shared" si="1"/>
        <v/>
      </c>
      <c r="Y63" s="160" t="str">
        <f t="shared" si="2"/>
        <v/>
      </c>
      <c r="Z63" s="160"/>
      <c r="AA63" s="160" t="str">
        <f t="shared" si="3"/>
        <v/>
      </c>
      <c r="AB63" s="160" t="str">
        <f t="shared" si="4"/>
        <v/>
      </c>
      <c r="AC63" s="160"/>
      <c r="AD63" s="160" t="str">
        <f t="shared" si="5"/>
        <v/>
      </c>
      <c r="AE63" s="160" t="str">
        <f t="shared" si="6"/>
        <v/>
      </c>
      <c r="AF63" s="160"/>
      <c r="AG63" s="160" t="str">
        <f t="shared" si="7"/>
        <v/>
      </c>
      <c r="AH63" s="160" t="str">
        <f t="shared" si="8"/>
        <v/>
      </c>
      <c r="AI63" s="163"/>
      <c r="AJ63" s="163"/>
      <c r="AK63" s="164" t="str">
        <f t="shared" si="9"/>
        <v/>
      </c>
      <c r="AL63" s="163"/>
      <c r="AM63" s="163"/>
      <c r="AN63" s="163"/>
      <c r="AO63" s="163"/>
      <c r="AP63" s="163"/>
      <c r="AQ63" s="163"/>
      <c r="AR63" s="163"/>
      <c r="AS63" s="167"/>
      <c r="AT63" s="167"/>
      <c r="AU63" s="167"/>
      <c r="AV63" s="168"/>
    </row>
    <row r="64" spans="1:48" s="49" customFormat="1" ht="19.5" customHeight="1" x14ac:dyDescent="0.15">
      <c r="A64" s="81">
        <v>54</v>
      </c>
      <c r="B64" s="68"/>
      <c r="C64" s="69"/>
      <c r="D64" s="70"/>
      <c r="E64" s="71"/>
      <c r="F64" s="72"/>
      <c r="G64" s="68"/>
      <c r="H64" s="68"/>
      <c r="I64" s="108"/>
      <c r="J64" s="132"/>
      <c r="K64" s="117"/>
      <c r="L64" s="118"/>
      <c r="M64" s="119"/>
      <c r="N64" s="69"/>
      <c r="O64" s="132"/>
      <c r="P64" s="117"/>
      <c r="Q64" s="118"/>
      <c r="R64" s="119"/>
      <c r="S64" s="69"/>
      <c r="T64" s="152"/>
      <c r="U64" s="108"/>
      <c r="V64" s="152"/>
      <c r="W64" s="154" t="str">
        <f t="shared" si="1"/>
        <v/>
      </c>
      <c r="X64" s="154" t="str">
        <f t="shared" si="1"/>
        <v/>
      </c>
      <c r="Y64" s="160" t="str">
        <f t="shared" si="2"/>
        <v/>
      </c>
      <c r="Z64" s="160"/>
      <c r="AA64" s="160" t="str">
        <f t="shared" si="3"/>
        <v/>
      </c>
      <c r="AB64" s="160" t="str">
        <f t="shared" si="4"/>
        <v/>
      </c>
      <c r="AC64" s="160"/>
      <c r="AD64" s="160" t="str">
        <f t="shared" si="5"/>
        <v/>
      </c>
      <c r="AE64" s="160" t="str">
        <f t="shared" si="6"/>
        <v/>
      </c>
      <c r="AF64" s="160"/>
      <c r="AG64" s="160" t="str">
        <f t="shared" si="7"/>
        <v/>
      </c>
      <c r="AH64" s="160" t="str">
        <f t="shared" si="8"/>
        <v/>
      </c>
      <c r="AI64" s="163"/>
      <c r="AJ64" s="163"/>
      <c r="AK64" s="164" t="str">
        <f t="shared" si="9"/>
        <v/>
      </c>
      <c r="AL64" s="163"/>
      <c r="AM64" s="163"/>
      <c r="AN64" s="163"/>
      <c r="AO64" s="163"/>
      <c r="AP64" s="163"/>
      <c r="AQ64" s="163"/>
      <c r="AR64" s="163"/>
      <c r="AS64" s="167"/>
      <c r="AT64" s="167"/>
      <c r="AU64" s="167"/>
      <c r="AV64" s="168"/>
    </row>
    <row r="65" spans="1:48" s="49" customFormat="1" ht="19.5" customHeight="1" x14ac:dyDescent="0.15">
      <c r="A65" s="82">
        <v>55</v>
      </c>
      <c r="B65" s="74"/>
      <c r="C65" s="75"/>
      <c r="D65" s="76"/>
      <c r="E65" s="77"/>
      <c r="F65" s="78"/>
      <c r="G65" s="74"/>
      <c r="H65" s="74"/>
      <c r="I65" s="111"/>
      <c r="J65" s="133"/>
      <c r="K65" s="120"/>
      <c r="L65" s="121"/>
      <c r="M65" s="122"/>
      <c r="N65" s="75"/>
      <c r="O65" s="133"/>
      <c r="P65" s="120"/>
      <c r="Q65" s="121"/>
      <c r="R65" s="122"/>
      <c r="S65" s="75"/>
      <c r="T65" s="155"/>
      <c r="U65" s="111"/>
      <c r="V65" s="155"/>
      <c r="W65" s="154" t="str">
        <f t="shared" si="1"/>
        <v/>
      </c>
      <c r="X65" s="154" t="str">
        <f t="shared" si="1"/>
        <v/>
      </c>
      <c r="Y65" s="160" t="str">
        <f t="shared" si="2"/>
        <v/>
      </c>
      <c r="Z65" s="160"/>
      <c r="AA65" s="160" t="str">
        <f t="shared" si="3"/>
        <v/>
      </c>
      <c r="AB65" s="160" t="str">
        <f t="shared" si="4"/>
        <v/>
      </c>
      <c r="AC65" s="160"/>
      <c r="AD65" s="160" t="str">
        <f t="shared" si="5"/>
        <v/>
      </c>
      <c r="AE65" s="160" t="str">
        <f t="shared" si="6"/>
        <v/>
      </c>
      <c r="AF65" s="160"/>
      <c r="AG65" s="160" t="str">
        <f t="shared" si="7"/>
        <v/>
      </c>
      <c r="AH65" s="160" t="str">
        <f t="shared" si="8"/>
        <v/>
      </c>
      <c r="AI65" s="163"/>
      <c r="AJ65" s="163"/>
      <c r="AK65" s="164" t="str">
        <f t="shared" si="9"/>
        <v/>
      </c>
      <c r="AL65" s="163"/>
      <c r="AM65" s="163"/>
      <c r="AN65" s="163"/>
      <c r="AO65" s="163"/>
      <c r="AP65" s="163"/>
      <c r="AQ65" s="163"/>
      <c r="AR65" s="163"/>
      <c r="AS65" s="167"/>
      <c r="AT65" s="167"/>
      <c r="AU65" s="167"/>
      <c r="AV65" s="168"/>
    </row>
    <row r="66" spans="1:48" s="49" customFormat="1" ht="19.5" customHeight="1" x14ac:dyDescent="0.15">
      <c r="A66" s="80">
        <v>56</v>
      </c>
      <c r="B66" s="62"/>
      <c r="C66" s="63"/>
      <c r="D66" s="64"/>
      <c r="E66" s="65"/>
      <c r="F66" s="66"/>
      <c r="G66" s="62"/>
      <c r="H66" s="62"/>
      <c r="I66" s="105"/>
      <c r="J66" s="129"/>
      <c r="K66" s="114"/>
      <c r="L66" s="115"/>
      <c r="M66" s="116"/>
      <c r="N66" s="63"/>
      <c r="O66" s="129"/>
      <c r="P66" s="114"/>
      <c r="Q66" s="115"/>
      <c r="R66" s="116"/>
      <c r="S66" s="63"/>
      <c r="T66" s="152"/>
      <c r="U66" s="105"/>
      <c r="V66" s="152"/>
      <c r="W66" s="154" t="str">
        <f t="shared" si="1"/>
        <v/>
      </c>
      <c r="X66" s="154" t="str">
        <f t="shared" si="1"/>
        <v/>
      </c>
      <c r="Y66" s="160" t="str">
        <f t="shared" si="2"/>
        <v/>
      </c>
      <c r="Z66" s="160"/>
      <c r="AA66" s="160" t="str">
        <f t="shared" si="3"/>
        <v/>
      </c>
      <c r="AB66" s="160" t="str">
        <f t="shared" si="4"/>
        <v/>
      </c>
      <c r="AC66" s="160"/>
      <c r="AD66" s="160" t="str">
        <f t="shared" si="5"/>
        <v/>
      </c>
      <c r="AE66" s="160" t="str">
        <f t="shared" si="6"/>
        <v/>
      </c>
      <c r="AF66" s="160"/>
      <c r="AG66" s="160" t="str">
        <f t="shared" si="7"/>
        <v/>
      </c>
      <c r="AH66" s="160" t="str">
        <f t="shared" si="8"/>
        <v/>
      </c>
      <c r="AI66" s="163"/>
      <c r="AJ66" s="163"/>
      <c r="AK66" s="164" t="str">
        <f t="shared" si="9"/>
        <v/>
      </c>
      <c r="AL66" s="163"/>
      <c r="AM66" s="163"/>
      <c r="AN66" s="163"/>
      <c r="AO66" s="163"/>
      <c r="AP66" s="163"/>
      <c r="AQ66" s="163"/>
      <c r="AR66" s="163"/>
      <c r="AS66" s="167"/>
      <c r="AT66" s="167"/>
      <c r="AU66" s="167"/>
      <c r="AV66" s="168"/>
    </row>
    <row r="67" spans="1:48" s="49" customFormat="1" ht="19.5" customHeight="1" x14ac:dyDescent="0.15">
      <c r="A67" s="81">
        <v>57</v>
      </c>
      <c r="B67" s="68"/>
      <c r="C67" s="69"/>
      <c r="D67" s="70"/>
      <c r="E67" s="71"/>
      <c r="F67" s="72"/>
      <c r="G67" s="68"/>
      <c r="H67" s="68"/>
      <c r="I67" s="108"/>
      <c r="J67" s="132"/>
      <c r="K67" s="117"/>
      <c r="L67" s="118"/>
      <c r="M67" s="119"/>
      <c r="N67" s="69"/>
      <c r="O67" s="132"/>
      <c r="P67" s="117"/>
      <c r="Q67" s="118"/>
      <c r="R67" s="119"/>
      <c r="S67" s="69"/>
      <c r="T67" s="152"/>
      <c r="U67" s="108"/>
      <c r="V67" s="152"/>
      <c r="W67" s="154" t="str">
        <f t="shared" si="1"/>
        <v/>
      </c>
      <c r="X67" s="154" t="str">
        <f t="shared" si="1"/>
        <v/>
      </c>
      <c r="Y67" s="160" t="str">
        <f t="shared" si="2"/>
        <v/>
      </c>
      <c r="Z67" s="160"/>
      <c r="AA67" s="160" t="str">
        <f t="shared" si="3"/>
        <v/>
      </c>
      <c r="AB67" s="160" t="str">
        <f t="shared" si="4"/>
        <v/>
      </c>
      <c r="AC67" s="160"/>
      <c r="AD67" s="160" t="str">
        <f t="shared" si="5"/>
        <v/>
      </c>
      <c r="AE67" s="160" t="str">
        <f t="shared" si="6"/>
        <v/>
      </c>
      <c r="AF67" s="160"/>
      <c r="AG67" s="160" t="str">
        <f t="shared" si="7"/>
        <v/>
      </c>
      <c r="AH67" s="160" t="str">
        <f t="shared" si="8"/>
        <v/>
      </c>
      <c r="AI67" s="163"/>
      <c r="AJ67" s="163"/>
      <c r="AK67" s="164" t="str">
        <f t="shared" si="9"/>
        <v/>
      </c>
      <c r="AL67" s="163"/>
      <c r="AM67" s="163"/>
      <c r="AN67" s="163"/>
      <c r="AO67" s="163"/>
      <c r="AP67" s="163"/>
      <c r="AQ67" s="163"/>
      <c r="AR67" s="163"/>
      <c r="AS67" s="167"/>
      <c r="AT67" s="167"/>
      <c r="AU67" s="167"/>
      <c r="AV67" s="168"/>
    </row>
    <row r="68" spans="1:48" s="49" customFormat="1" ht="19.5" customHeight="1" x14ac:dyDescent="0.15">
      <c r="A68" s="81">
        <v>58</v>
      </c>
      <c r="B68" s="68"/>
      <c r="C68" s="69"/>
      <c r="D68" s="70"/>
      <c r="E68" s="71"/>
      <c r="F68" s="72"/>
      <c r="G68" s="68"/>
      <c r="H68" s="68"/>
      <c r="I68" s="108"/>
      <c r="J68" s="132"/>
      <c r="K68" s="117"/>
      <c r="L68" s="118"/>
      <c r="M68" s="119"/>
      <c r="N68" s="69"/>
      <c r="O68" s="132"/>
      <c r="P68" s="117"/>
      <c r="Q68" s="118"/>
      <c r="R68" s="119"/>
      <c r="S68" s="69"/>
      <c r="T68" s="152"/>
      <c r="U68" s="108"/>
      <c r="V68" s="152"/>
      <c r="W68" s="154" t="str">
        <f t="shared" si="1"/>
        <v/>
      </c>
      <c r="X68" s="154" t="str">
        <f t="shared" si="1"/>
        <v/>
      </c>
      <c r="Y68" s="160" t="str">
        <f t="shared" si="2"/>
        <v/>
      </c>
      <c r="Z68" s="160"/>
      <c r="AA68" s="160" t="str">
        <f t="shared" si="3"/>
        <v/>
      </c>
      <c r="AB68" s="160" t="str">
        <f t="shared" si="4"/>
        <v/>
      </c>
      <c r="AC68" s="160"/>
      <c r="AD68" s="160" t="str">
        <f t="shared" si="5"/>
        <v/>
      </c>
      <c r="AE68" s="160" t="str">
        <f t="shared" si="6"/>
        <v/>
      </c>
      <c r="AF68" s="160"/>
      <c r="AG68" s="160" t="str">
        <f t="shared" si="7"/>
        <v/>
      </c>
      <c r="AH68" s="160" t="str">
        <f t="shared" si="8"/>
        <v/>
      </c>
      <c r="AI68" s="163"/>
      <c r="AJ68" s="163"/>
      <c r="AK68" s="164" t="str">
        <f t="shared" si="9"/>
        <v/>
      </c>
      <c r="AL68" s="163"/>
      <c r="AM68" s="163"/>
      <c r="AN68" s="163"/>
      <c r="AO68" s="163"/>
      <c r="AP68" s="163"/>
      <c r="AQ68" s="163"/>
      <c r="AR68" s="163"/>
      <c r="AS68" s="167"/>
      <c r="AT68" s="167"/>
      <c r="AU68" s="167"/>
      <c r="AV68" s="168"/>
    </row>
    <row r="69" spans="1:48" s="49" customFormat="1" ht="19.5" customHeight="1" x14ac:dyDescent="0.15">
      <c r="A69" s="81">
        <v>59</v>
      </c>
      <c r="B69" s="68"/>
      <c r="C69" s="69"/>
      <c r="D69" s="70"/>
      <c r="E69" s="71"/>
      <c r="F69" s="72"/>
      <c r="G69" s="68"/>
      <c r="H69" s="68"/>
      <c r="I69" s="108"/>
      <c r="J69" s="132"/>
      <c r="K69" s="117"/>
      <c r="L69" s="118"/>
      <c r="M69" s="119"/>
      <c r="N69" s="69"/>
      <c r="O69" s="132"/>
      <c r="P69" s="117"/>
      <c r="Q69" s="118"/>
      <c r="R69" s="119"/>
      <c r="S69" s="69"/>
      <c r="T69" s="152"/>
      <c r="U69" s="108"/>
      <c r="V69" s="152"/>
      <c r="W69" s="154" t="str">
        <f t="shared" si="1"/>
        <v/>
      </c>
      <c r="X69" s="154" t="str">
        <f t="shared" si="1"/>
        <v/>
      </c>
      <c r="Y69" s="160" t="str">
        <f t="shared" si="2"/>
        <v/>
      </c>
      <c r="Z69" s="160"/>
      <c r="AA69" s="160" t="str">
        <f t="shared" si="3"/>
        <v/>
      </c>
      <c r="AB69" s="160" t="str">
        <f t="shared" si="4"/>
        <v/>
      </c>
      <c r="AC69" s="160"/>
      <c r="AD69" s="160" t="str">
        <f t="shared" si="5"/>
        <v/>
      </c>
      <c r="AE69" s="160" t="str">
        <f t="shared" si="6"/>
        <v/>
      </c>
      <c r="AF69" s="160"/>
      <c r="AG69" s="160" t="str">
        <f t="shared" si="7"/>
        <v/>
      </c>
      <c r="AH69" s="160" t="str">
        <f t="shared" si="8"/>
        <v/>
      </c>
      <c r="AI69" s="163"/>
      <c r="AJ69" s="163"/>
      <c r="AK69" s="164" t="str">
        <f t="shared" si="9"/>
        <v/>
      </c>
      <c r="AL69" s="163"/>
      <c r="AM69" s="163"/>
      <c r="AN69" s="163"/>
      <c r="AO69" s="163"/>
      <c r="AP69" s="163"/>
      <c r="AQ69" s="163"/>
      <c r="AR69" s="163"/>
      <c r="AS69" s="167"/>
      <c r="AT69" s="167"/>
      <c r="AU69" s="167"/>
      <c r="AV69" s="168"/>
    </row>
    <row r="70" spans="1:48" s="49" customFormat="1" ht="19.5" customHeight="1" x14ac:dyDescent="0.15">
      <c r="A70" s="82">
        <v>60</v>
      </c>
      <c r="B70" s="74"/>
      <c r="C70" s="75"/>
      <c r="D70" s="76"/>
      <c r="E70" s="77"/>
      <c r="F70" s="78"/>
      <c r="G70" s="74"/>
      <c r="H70" s="74"/>
      <c r="I70" s="111"/>
      <c r="J70" s="133"/>
      <c r="K70" s="120"/>
      <c r="L70" s="121"/>
      <c r="M70" s="122"/>
      <c r="N70" s="75"/>
      <c r="O70" s="133"/>
      <c r="P70" s="120"/>
      <c r="Q70" s="121"/>
      <c r="R70" s="122"/>
      <c r="S70" s="75"/>
      <c r="T70" s="155"/>
      <c r="U70" s="111"/>
      <c r="V70" s="155"/>
      <c r="W70" s="154" t="str">
        <f t="shared" si="1"/>
        <v/>
      </c>
      <c r="X70" s="154" t="str">
        <f t="shared" si="1"/>
        <v/>
      </c>
      <c r="Y70" s="160" t="str">
        <f t="shared" si="2"/>
        <v/>
      </c>
      <c r="Z70" s="160"/>
      <c r="AA70" s="160" t="str">
        <f t="shared" si="3"/>
        <v/>
      </c>
      <c r="AB70" s="160" t="str">
        <f t="shared" si="4"/>
        <v/>
      </c>
      <c r="AC70" s="160"/>
      <c r="AD70" s="160" t="str">
        <f t="shared" si="5"/>
        <v/>
      </c>
      <c r="AE70" s="160" t="str">
        <f t="shared" si="6"/>
        <v/>
      </c>
      <c r="AF70" s="160"/>
      <c r="AG70" s="160" t="str">
        <f t="shared" si="7"/>
        <v/>
      </c>
      <c r="AH70" s="160" t="str">
        <f t="shared" si="8"/>
        <v/>
      </c>
      <c r="AI70" s="163"/>
      <c r="AJ70" s="163"/>
      <c r="AK70" s="164" t="str">
        <f t="shared" si="9"/>
        <v/>
      </c>
      <c r="AL70" s="163"/>
      <c r="AM70" s="163"/>
      <c r="AN70" s="163"/>
      <c r="AO70" s="163"/>
      <c r="AP70" s="163"/>
      <c r="AQ70" s="163"/>
      <c r="AR70" s="163"/>
      <c r="AS70" s="167"/>
      <c r="AT70" s="167"/>
      <c r="AU70" s="167"/>
      <c r="AV70" s="168"/>
    </row>
    <row r="71" spans="1:48" s="49" customFormat="1" ht="19.5" customHeight="1" x14ac:dyDescent="0.15">
      <c r="A71" s="80">
        <v>61</v>
      </c>
      <c r="B71" s="62"/>
      <c r="C71" s="63"/>
      <c r="D71" s="64"/>
      <c r="E71" s="65"/>
      <c r="F71" s="66"/>
      <c r="G71" s="62"/>
      <c r="H71" s="62"/>
      <c r="I71" s="105"/>
      <c r="J71" s="129"/>
      <c r="K71" s="114"/>
      <c r="L71" s="123"/>
      <c r="M71" s="124"/>
      <c r="N71" s="63"/>
      <c r="O71" s="129"/>
      <c r="P71" s="114"/>
      <c r="Q71" s="123"/>
      <c r="R71" s="124"/>
      <c r="S71" s="63"/>
      <c r="T71" s="152"/>
      <c r="U71" s="105"/>
      <c r="V71" s="152"/>
      <c r="W71" s="154" t="str">
        <f t="shared" si="1"/>
        <v/>
      </c>
      <c r="X71" s="154" t="str">
        <f t="shared" si="1"/>
        <v/>
      </c>
      <c r="Y71" s="160" t="str">
        <f t="shared" si="2"/>
        <v/>
      </c>
      <c r="Z71" s="160"/>
      <c r="AA71" s="160" t="str">
        <f t="shared" si="3"/>
        <v/>
      </c>
      <c r="AB71" s="160" t="str">
        <f t="shared" si="4"/>
        <v/>
      </c>
      <c r="AC71" s="160"/>
      <c r="AD71" s="160" t="str">
        <f t="shared" si="5"/>
        <v/>
      </c>
      <c r="AE71" s="160" t="str">
        <f t="shared" si="6"/>
        <v/>
      </c>
      <c r="AF71" s="160"/>
      <c r="AG71" s="160" t="str">
        <f t="shared" si="7"/>
        <v/>
      </c>
      <c r="AH71" s="160" t="str">
        <f t="shared" si="8"/>
        <v/>
      </c>
      <c r="AI71" s="163"/>
      <c r="AJ71" s="163"/>
      <c r="AK71" s="164" t="str">
        <f t="shared" si="9"/>
        <v/>
      </c>
      <c r="AL71" s="163"/>
      <c r="AM71" s="163"/>
      <c r="AN71" s="163"/>
      <c r="AO71" s="163"/>
      <c r="AP71" s="163"/>
      <c r="AQ71" s="163"/>
      <c r="AR71" s="163"/>
      <c r="AS71" s="167"/>
      <c r="AT71" s="167"/>
      <c r="AU71" s="167"/>
      <c r="AV71" s="168"/>
    </row>
    <row r="72" spans="1:48" s="49" customFormat="1" ht="19.5" customHeight="1" x14ac:dyDescent="0.15">
      <c r="A72" s="81">
        <v>62</v>
      </c>
      <c r="B72" s="68"/>
      <c r="C72" s="69"/>
      <c r="D72" s="70"/>
      <c r="E72" s="71"/>
      <c r="F72" s="72"/>
      <c r="G72" s="68"/>
      <c r="H72" s="68"/>
      <c r="I72" s="108"/>
      <c r="J72" s="132"/>
      <c r="K72" s="117"/>
      <c r="L72" s="118"/>
      <c r="M72" s="119"/>
      <c r="N72" s="69"/>
      <c r="O72" s="132"/>
      <c r="P72" s="117"/>
      <c r="Q72" s="118"/>
      <c r="R72" s="119"/>
      <c r="S72" s="69"/>
      <c r="T72" s="152"/>
      <c r="U72" s="108"/>
      <c r="V72" s="152"/>
      <c r="W72" s="154" t="str">
        <f t="shared" si="1"/>
        <v/>
      </c>
      <c r="X72" s="154" t="str">
        <f t="shared" si="1"/>
        <v/>
      </c>
      <c r="Y72" s="160" t="str">
        <f t="shared" si="2"/>
        <v/>
      </c>
      <c r="Z72" s="160"/>
      <c r="AA72" s="160" t="str">
        <f t="shared" si="3"/>
        <v/>
      </c>
      <c r="AB72" s="160" t="str">
        <f t="shared" si="4"/>
        <v/>
      </c>
      <c r="AC72" s="160"/>
      <c r="AD72" s="160" t="str">
        <f t="shared" si="5"/>
        <v/>
      </c>
      <c r="AE72" s="160" t="str">
        <f t="shared" si="6"/>
        <v/>
      </c>
      <c r="AF72" s="160"/>
      <c r="AG72" s="160" t="str">
        <f t="shared" si="7"/>
        <v/>
      </c>
      <c r="AH72" s="160" t="str">
        <f t="shared" si="8"/>
        <v/>
      </c>
      <c r="AI72" s="163"/>
      <c r="AJ72" s="163"/>
      <c r="AK72" s="164" t="str">
        <f t="shared" si="9"/>
        <v/>
      </c>
      <c r="AL72" s="163"/>
      <c r="AM72" s="163"/>
      <c r="AN72" s="163"/>
      <c r="AO72" s="163"/>
      <c r="AP72" s="163"/>
      <c r="AQ72" s="163"/>
      <c r="AR72" s="163"/>
      <c r="AS72" s="167"/>
      <c r="AT72" s="167"/>
      <c r="AU72" s="167"/>
      <c r="AV72" s="168"/>
    </row>
    <row r="73" spans="1:48" s="49" customFormat="1" ht="19.5" customHeight="1" x14ac:dyDescent="0.15">
      <c r="A73" s="81">
        <v>63</v>
      </c>
      <c r="B73" s="68"/>
      <c r="C73" s="69"/>
      <c r="D73" s="70"/>
      <c r="E73" s="71"/>
      <c r="F73" s="72"/>
      <c r="G73" s="68"/>
      <c r="H73" s="68"/>
      <c r="I73" s="108"/>
      <c r="J73" s="132"/>
      <c r="K73" s="117"/>
      <c r="L73" s="118"/>
      <c r="M73" s="119"/>
      <c r="N73" s="69"/>
      <c r="O73" s="132"/>
      <c r="P73" s="117"/>
      <c r="Q73" s="118"/>
      <c r="R73" s="119"/>
      <c r="S73" s="69"/>
      <c r="T73" s="152"/>
      <c r="U73" s="108"/>
      <c r="V73" s="152"/>
      <c r="W73" s="154" t="str">
        <f t="shared" si="1"/>
        <v/>
      </c>
      <c r="X73" s="154" t="str">
        <f t="shared" si="1"/>
        <v/>
      </c>
      <c r="Y73" s="160" t="str">
        <f t="shared" si="2"/>
        <v/>
      </c>
      <c r="Z73" s="160"/>
      <c r="AA73" s="160" t="str">
        <f t="shared" si="3"/>
        <v/>
      </c>
      <c r="AB73" s="160" t="str">
        <f t="shared" si="4"/>
        <v/>
      </c>
      <c r="AC73" s="160"/>
      <c r="AD73" s="160" t="str">
        <f t="shared" si="5"/>
        <v/>
      </c>
      <c r="AE73" s="160" t="str">
        <f t="shared" si="6"/>
        <v/>
      </c>
      <c r="AF73" s="160"/>
      <c r="AG73" s="160" t="str">
        <f t="shared" si="7"/>
        <v/>
      </c>
      <c r="AH73" s="160" t="str">
        <f t="shared" si="8"/>
        <v/>
      </c>
      <c r="AI73" s="163"/>
      <c r="AJ73" s="163"/>
      <c r="AK73" s="164" t="str">
        <f t="shared" si="9"/>
        <v/>
      </c>
      <c r="AL73" s="163"/>
      <c r="AM73" s="163"/>
      <c r="AN73" s="163"/>
      <c r="AO73" s="163"/>
      <c r="AP73" s="163"/>
      <c r="AQ73" s="163"/>
      <c r="AR73" s="163"/>
      <c r="AS73" s="167"/>
      <c r="AT73" s="167"/>
      <c r="AU73" s="167"/>
      <c r="AV73" s="168"/>
    </row>
    <row r="74" spans="1:48" s="49" customFormat="1" ht="19.5" customHeight="1" x14ac:dyDescent="0.15">
      <c r="A74" s="81">
        <v>64</v>
      </c>
      <c r="B74" s="68"/>
      <c r="C74" s="69"/>
      <c r="D74" s="70"/>
      <c r="E74" s="71"/>
      <c r="F74" s="72"/>
      <c r="G74" s="68"/>
      <c r="H74" s="68"/>
      <c r="I74" s="108"/>
      <c r="J74" s="132"/>
      <c r="K74" s="117"/>
      <c r="L74" s="118"/>
      <c r="M74" s="119"/>
      <c r="N74" s="69"/>
      <c r="O74" s="132"/>
      <c r="P74" s="117"/>
      <c r="Q74" s="118"/>
      <c r="R74" s="119"/>
      <c r="S74" s="69"/>
      <c r="T74" s="152"/>
      <c r="U74" s="108"/>
      <c r="V74" s="152"/>
      <c r="W74" s="154" t="str">
        <f t="shared" si="1"/>
        <v/>
      </c>
      <c r="X74" s="154" t="str">
        <f t="shared" si="1"/>
        <v/>
      </c>
      <c r="Y74" s="160" t="str">
        <f t="shared" si="2"/>
        <v/>
      </c>
      <c r="Z74" s="160"/>
      <c r="AA74" s="160" t="str">
        <f t="shared" si="3"/>
        <v/>
      </c>
      <c r="AB74" s="160" t="str">
        <f t="shared" si="4"/>
        <v/>
      </c>
      <c r="AC74" s="160"/>
      <c r="AD74" s="160" t="str">
        <f t="shared" si="5"/>
        <v/>
      </c>
      <c r="AE74" s="160" t="str">
        <f t="shared" si="6"/>
        <v/>
      </c>
      <c r="AF74" s="160"/>
      <c r="AG74" s="160" t="str">
        <f t="shared" si="7"/>
        <v/>
      </c>
      <c r="AH74" s="160" t="str">
        <f t="shared" si="8"/>
        <v/>
      </c>
      <c r="AI74" s="163"/>
      <c r="AJ74" s="163"/>
      <c r="AK74" s="164" t="str">
        <f t="shared" si="9"/>
        <v/>
      </c>
      <c r="AL74" s="163"/>
      <c r="AM74" s="163"/>
      <c r="AN74" s="163"/>
      <c r="AO74" s="163"/>
      <c r="AP74" s="163"/>
      <c r="AQ74" s="163"/>
      <c r="AR74" s="163"/>
      <c r="AS74" s="167"/>
      <c r="AT74" s="167"/>
      <c r="AU74" s="167"/>
      <c r="AV74" s="168"/>
    </row>
    <row r="75" spans="1:48" s="49" customFormat="1" ht="19.5" customHeight="1" x14ac:dyDescent="0.15">
      <c r="A75" s="82">
        <v>65</v>
      </c>
      <c r="B75" s="74"/>
      <c r="C75" s="75"/>
      <c r="D75" s="76"/>
      <c r="E75" s="77"/>
      <c r="F75" s="78"/>
      <c r="G75" s="74"/>
      <c r="H75" s="74"/>
      <c r="I75" s="111"/>
      <c r="J75" s="133"/>
      <c r="K75" s="120"/>
      <c r="L75" s="125"/>
      <c r="M75" s="126"/>
      <c r="N75" s="75"/>
      <c r="O75" s="133"/>
      <c r="P75" s="120"/>
      <c r="Q75" s="125"/>
      <c r="R75" s="126"/>
      <c r="S75" s="75"/>
      <c r="T75" s="155"/>
      <c r="U75" s="111"/>
      <c r="V75" s="155"/>
      <c r="W75" s="154" t="str">
        <f t="shared" si="1"/>
        <v/>
      </c>
      <c r="X75" s="154" t="str">
        <f t="shared" si="1"/>
        <v/>
      </c>
      <c r="Y75" s="160" t="str">
        <f t="shared" si="2"/>
        <v/>
      </c>
      <c r="Z75" s="160"/>
      <c r="AA75" s="160" t="str">
        <f t="shared" si="3"/>
        <v/>
      </c>
      <c r="AB75" s="160" t="str">
        <f t="shared" si="4"/>
        <v/>
      </c>
      <c r="AC75" s="160"/>
      <c r="AD75" s="160" t="str">
        <f t="shared" si="5"/>
        <v/>
      </c>
      <c r="AE75" s="160" t="str">
        <f t="shared" si="6"/>
        <v/>
      </c>
      <c r="AF75" s="160"/>
      <c r="AG75" s="160" t="str">
        <f t="shared" si="7"/>
        <v/>
      </c>
      <c r="AH75" s="160" t="str">
        <f t="shared" si="8"/>
        <v/>
      </c>
      <c r="AI75" s="163"/>
      <c r="AJ75" s="163"/>
      <c r="AK75" s="164" t="str">
        <f t="shared" si="9"/>
        <v/>
      </c>
      <c r="AL75" s="163"/>
      <c r="AM75" s="163"/>
      <c r="AN75" s="163"/>
      <c r="AO75" s="163"/>
      <c r="AP75" s="163"/>
      <c r="AQ75" s="163"/>
      <c r="AR75" s="163"/>
      <c r="AS75" s="167"/>
      <c r="AT75" s="167"/>
      <c r="AU75" s="167"/>
      <c r="AV75" s="168"/>
    </row>
    <row r="76" spans="1:48" s="49" customFormat="1" ht="19.5" customHeight="1" x14ac:dyDescent="0.15">
      <c r="A76" s="80">
        <v>66</v>
      </c>
      <c r="B76" s="62"/>
      <c r="C76" s="63"/>
      <c r="D76" s="64"/>
      <c r="E76" s="65"/>
      <c r="F76" s="66"/>
      <c r="G76" s="62"/>
      <c r="H76" s="62"/>
      <c r="I76" s="105"/>
      <c r="J76" s="129"/>
      <c r="K76" s="114"/>
      <c r="L76" s="115"/>
      <c r="M76" s="116"/>
      <c r="N76" s="63"/>
      <c r="O76" s="129"/>
      <c r="P76" s="114"/>
      <c r="Q76" s="115"/>
      <c r="R76" s="116"/>
      <c r="S76" s="63"/>
      <c r="T76" s="152"/>
      <c r="U76" s="105"/>
      <c r="V76" s="152"/>
      <c r="W76" s="154" t="str">
        <f t="shared" ref="W76:X90" si="10">IF(AND($H76="男",$T76="B"),"B","")</f>
        <v/>
      </c>
      <c r="X76" s="154" t="str">
        <f t="shared" si="10"/>
        <v/>
      </c>
      <c r="Y76" s="160" t="str">
        <f t="shared" ref="Y76:Y90" si="11">IF(AND($H76="男",$T76="C"),"C","")</f>
        <v/>
      </c>
      <c r="Z76" s="160"/>
      <c r="AA76" s="160" t="str">
        <f t="shared" ref="AA76:AA90" si="12">IF(AND($H76="男",$V76="B"),"B","")</f>
        <v/>
      </c>
      <c r="AB76" s="160" t="str">
        <f t="shared" ref="AB76:AB90" si="13">IF(AND($H76="男",$V76="C"),"C","")</f>
        <v/>
      </c>
      <c r="AC76" s="160"/>
      <c r="AD76" s="160" t="str">
        <f t="shared" ref="AD76:AD90" si="14">IF(AND($H76="女",$T76="B"),"B","")</f>
        <v/>
      </c>
      <c r="AE76" s="160" t="str">
        <f t="shared" ref="AE76:AE90" si="15">IF(AND($H76="女",$T76="C"),"C","")</f>
        <v/>
      </c>
      <c r="AF76" s="160"/>
      <c r="AG76" s="160" t="str">
        <f t="shared" ref="AG76:AG90" si="16">IF(AND($H76="女",$V76="B"),"B","")</f>
        <v/>
      </c>
      <c r="AH76" s="160" t="str">
        <f t="shared" ref="AH76:AH90" si="17">IF(AND($H76="女",$V76="C"),"C","")</f>
        <v/>
      </c>
      <c r="AI76" s="163"/>
      <c r="AJ76" s="163"/>
      <c r="AK76" s="164" t="str">
        <f t="shared" ref="AK76:AK90" si="18">IF(AJ76=2,IF(AI76=1,"ERROR",""),"")</f>
        <v/>
      </c>
      <c r="AL76" s="163"/>
      <c r="AM76" s="163"/>
      <c r="AN76" s="163"/>
      <c r="AO76" s="163"/>
      <c r="AP76" s="163"/>
      <c r="AQ76" s="163"/>
      <c r="AR76" s="163"/>
      <c r="AS76" s="167"/>
      <c r="AT76" s="167"/>
      <c r="AU76" s="167"/>
      <c r="AV76" s="168"/>
    </row>
    <row r="77" spans="1:48" s="49" customFormat="1" ht="19.5" customHeight="1" x14ac:dyDescent="0.15">
      <c r="A77" s="81">
        <v>67</v>
      </c>
      <c r="B77" s="68"/>
      <c r="C77" s="69"/>
      <c r="D77" s="70"/>
      <c r="E77" s="71"/>
      <c r="F77" s="72"/>
      <c r="G77" s="68"/>
      <c r="H77" s="68"/>
      <c r="I77" s="108"/>
      <c r="J77" s="132"/>
      <c r="K77" s="117"/>
      <c r="L77" s="118"/>
      <c r="M77" s="119"/>
      <c r="N77" s="69"/>
      <c r="O77" s="132"/>
      <c r="P77" s="117"/>
      <c r="Q77" s="118"/>
      <c r="R77" s="119"/>
      <c r="S77" s="69"/>
      <c r="T77" s="152"/>
      <c r="U77" s="108"/>
      <c r="V77" s="152"/>
      <c r="W77" s="154" t="str">
        <f t="shared" si="10"/>
        <v/>
      </c>
      <c r="X77" s="154" t="str">
        <f t="shared" si="10"/>
        <v/>
      </c>
      <c r="Y77" s="160" t="str">
        <f t="shared" si="11"/>
        <v/>
      </c>
      <c r="Z77" s="160"/>
      <c r="AA77" s="160" t="str">
        <f t="shared" si="12"/>
        <v/>
      </c>
      <c r="AB77" s="160" t="str">
        <f t="shared" si="13"/>
        <v/>
      </c>
      <c r="AC77" s="160"/>
      <c r="AD77" s="160" t="str">
        <f t="shared" si="14"/>
        <v/>
      </c>
      <c r="AE77" s="160" t="str">
        <f t="shared" si="15"/>
        <v/>
      </c>
      <c r="AF77" s="160"/>
      <c r="AG77" s="160" t="str">
        <f t="shared" si="16"/>
        <v/>
      </c>
      <c r="AH77" s="160" t="str">
        <f t="shared" si="17"/>
        <v/>
      </c>
      <c r="AI77" s="163"/>
      <c r="AJ77" s="163"/>
      <c r="AK77" s="164" t="str">
        <f t="shared" si="18"/>
        <v/>
      </c>
      <c r="AL77" s="163"/>
      <c r="AM77" s="163"/>
      <c r="AN77" s="163"/>
      <c r="AO77" s="163"/>
      <c r="AP77" s="163"/>
      <c r="AQ77" s="163"/>
      <c r="AR77" s="163"/>
      <c r="AS77" s="167"/>
      <c r="AT77" s="167"/>
      <c r="AU77" s="167"/>
      <c r="AV77" s="168"/>
    </row>
    <row r="78" spans="1:48" s="49" customFormat="1" ht="19.5" customHeight="1" x14ac:dyDescent="0.15">
      <c r="A78" s="81">
        <v>68</v>
      </c>
      <c r="B78" s="68"/>
      <c r="C78" s="69"/>
      <c r="D78" s="70"/>
      <c r="E78" s="71"/>
      <c r="F78" s="72"/>
      <c r="G78" s="68"/>
      <c r="H78" s="68"/>
      <c r="I78" s="108"/>
      <c r="J78" s="132"/>
      <c r="K78" s="117"/>
      <c r="L78" s="118"/>
      <c r="M78" s="119"/>
      <c r="N78" s="69"/>
      <c r="O78" s="132"/>
      <c r="P78" s="117"/>
      <c r="Q78" s="118"/>
      <c r="R78" s="119"/>
      <c r="S78" s="69"/>
      <c r="T78" s="152"/>
      <c r="U78" s="108"/>
      <c r="V78" s="152"/>
      <c r="W78" s="154" t="str">
        <f t="shared" si="10"/>
        <v/>
      </c>
      <c r="X78" s="154" t="str">
        <f t="shared" si="10"/>
        <v/>
      </c>
      <c r="Y78" s="160" t="str">
        <f t="shared" si="11"/>
        <v/>
      </c>
      <c r="Z78" s="160"/>
      <c r="AA78" s="160" t="str">
        <f t="shared" si="12"/>
        <v/>
      </c>
      <c r="AB78" s="160" t="str">
        <f t="shared" si="13"/>
        <v/>
      </c>
      <c r="AC78" s="160"/>
      <c r="AD78" s="160" t="str">
        <f t="shared" si="14"/>
        <v/>
      </c>
      <c r="AE78" s="160" t="str">
        <f t="shared" si="15"/>
        <v/>
      </c>
      <c r="AF78" s="160"/>
      <c r="AG78" s="160" t="str">
        <f t="shared" si="16"/>
        <v/>
      </c>
      <c r="AH78" s="160" t="str">
        <f t="shared" si="17"/>
        <v/>
      </c>
      <c r="AI78" s="163"/>
      <c r="AJ78" s="163"/>
      <c r="AK78" s="164" t="str">
        <f t="shared" si="18"/>
        <v/>
      </c>
      <c r="AL78" s="163"/>
      <c r="AM78" s="163"/>
      <c r="AN78" s="163"/>
      <c r="AO78" s="163"/>
      <c r="AP78" s="163"/>
      <c r="AQ78" s="163"/>
      <c r="AR78" s="163"/>
      <c r="AS78" s="167"/>
      <c r="AT78" s="167"/>
      <c r="AU78" s="167"/>
      <c r="AV78" s="168"/>
    </row>
    <row r="79" spans="1:48" s="49" customFormat="1" ht="19.5" customHeight="1" x14ac:dyDescent="0.15">
      <c r="A79" s="81">
        <v>69</v>
      </c>
      <c r="B79" s="68"/>
      <c r="C79" s="69"/>
      <c r="D79" s="70"/>
      <c r="E79" s="71"/>
      <c r="F79" s="72"/>
      <c r="G79" s="68"/>
      <c r="H79" s="68"/>
      <c r="I79" s="108"/>
      <c r="J79" s="132"/>
      <c r="K79" s="117"/>
      <c r="L79" s="118"/>
      <c r="M79" s="119"/>
      <c r="N79" s="69"/>
      <c r="O79" s="132"/>
      <c r="P79" s="117"/>
      <c r="Q79" s="118"/>
      <c r="R79" s="119"/>
      <c r="S79" s="69"/>
      <c r="T79" s="152"/>
      <c r="U79" s="108"/>
      <c r="V79" s="152"/>
      <c r="W79" s="154" t="str">
        <f t="shared" si="10"/>
        <v/>
      </c>
      <c r="X79" s="154" t="str">
        <f t="shared" si="10"/>
        <v/>
      </c>
      <c r="Y79" s="160" t="str">
        <f t="shared" si="11"/>
        <v/>
      </c>
      <c r="Z79" s="160"/>
      <c r="AA79" s="160" t="str">
        <f t="shared" si="12"/>
        <v/>
      </c>
      <c r="AB79" s="160" t="str">
        <f t="shared" si="13"/>
        <v/>
      </c>
      <c r="AC79" s="160"/>
      <c r="AD79" s="160" t="str">
        <f t="shared" si="14"/>
        <v/>
      </c>
      <c r="AE79" s="160" t="str">
        <f t="shared" si="15"/>
        <v/>
      </c>
      <c r="AF79" s="160"/>
      <c r="AG79" s="160" t="str">
        <f t="shared" si="16"/>
        <v/>
      </c>
      <c r="AH79" s="160" t="str">
        <f t="shared" si="17"/>
        <v/>
      </c>
      <c r="AI79" s="163"/>
      <c r="AJ79" s="163"/>
      <c r="AK79" s="164" t="str">
        <f t="shared" si="18"/>
        <v/>
      </c>
      <c r="AL79" s="163"/>
      <c r="AM79" s="163"/>
      <c r="AN79" s="163"/>
      <c r="AO79" s="163"/>
      <c r="AP79" s="163"/>
      <c r="AQ79" s="163"/>
      <c r="AR79" s="163"/>
      <c r="AS79" s="167"/>
      <c r="AT79" s="167"/>
      <c r="AU79" s="167"/>
      <c r="AV79" s="168"/>
    </row>
    <row r="80" spans="1:48" s="49" customFormat="1" ht="19.5" customHeight="1" x14ac:dyDescent="0.15">
      <c r="A80" s="82">
        <v>70</v>
      </c>
      <c r="B80" s="74"/>
      <c r="C80" s="75"/>
      <c r="D80" s="76"/>
      <c r="E80" s="77"/>
      <c r="F80" s="78"/>
      <c r="G80" s="74"/>
      <c r="H80" s="74"/>
      <c r="I80" s="111"/>
      <c r="J80" s="133"/>
      <c r="K80" s="120"/>
      <c r="L80" s="121"/>
      <c r="M80" s="122"/>
      <c r="N80" s="75"/>
      <c r="O80" s="133"/>
      <c r="P80" s="120"/>
      <c r="Q80" s="121"/>
      <c r="R80" s="122"/>
      <c r="S80" s="75"/>
      <c r="T80" s="155"/>
      <c r="U80" s="111"/>
      <c r="V80" s="155"/>
      <c r="W80" s="154" t="str">
        <f t="shared" si="10"/>
        <v/>
      </c>
      <c r="X80" s="154" t="str">
        <f t="shared" si="10"/>
        <v/>
      </c>
      <c r="Y80" s="160" t="str">
        <f t="shared" si="11"/>
        <v/>
      </c>
      <c r="Z80" s="160"/>
      <c r="AA80" s="160" t="str">
        <f t="shared" si="12"/>
        <v/>
      </c>
      <c r="AB80" s="160" t="str">
        <f t="shared" si="13"/>
        <v/>
      </c>
      <c r="AC80" s="160"/>
      <c r="AD80" s="160" t="str">
        <f t="shared" si="14"/>
        <v/>
      </c>
      <c r="AE80" s="160" t="str">
        <f t="shared" si="15"/>
        <v/>
      </c>
      <c r="AF80" s="160"/>
      <c r="AG80" s="160" t="str">
        <f t="shared" si="16"/>
        <v/>
      </c>
      <c r="AH80" s="160" t="str">
        <f t="shared" si="17"/>
        <v/>
      </c>
      <c r="AI80" s="163"/>
      <c r="AJ80" s="163"/>
      <c r="AK80" s="164" t="str">
        <f t="shared" si="18"/>
        <v/>
      </c>
      <c r="AL80" s="163"/>
      <c r="AM80" s="163"/>
      <c r="AN80" s="163"/>
      <c r="AO80" s="163"/>
      <c r="AP80" s="163"/>
      <c r="AQ80" s="163"/>
      <c r="AR80" s="163"/>
      <c r="AS80" s="167"/>
      <c r="AT80" s="167"/>
      <c r="AU80" s="167"/>
      <c r="AV80" s="168"/>
    </row>
    <row r="81" spans="1:48" s="49" customFormat="1" ht="19.5" customHeight="1" x14ac:dyDescent="0.15">
      <c r="A81" s="80">
        <v>71</v>
      </c>
      <c r="B81" s="62"/>
      <c r="C81" s="63"/>
      <c r="D81" s="64"/>
      <c r="E81" s="65"/>
      <c r="F81" s="66"/>
      <c r="G81" s="62"/>
      <c r="H81" s="62"/>
      <c r="I81" s="105"/>
      <c r="J81" s="129"/>
      <c r="K81" s="114"/>
      <c r="L81" s="115"/>
      <c r="M81" s="116"/>
      <c r="N81" s="63"/>
      <c r="O81" s="129"/>
      <c r="P81" s="114"/>
      <c r="Q81" s="115"/>
      <c r="R81" s="116"/>
      <c r="S81" s="63"/>
      <c r="T81" s="152"/>
      <c r="U81" s="105"/>
      <c r="V81" s="152"/>
      <c r="W81" s="154" t="str">
        <f t="shared" si="10"/>
        <v/>
      </c>
      <c r="X81" s="154" t="str">
        <f t="shared" si="10"/>
        <v/>
      </c>
      <c r="Y81" s="160" t="str">
        <f t="shared" si="11"/>
        <v/>
      </c>
      <c r="Z81" s="160"/>
      <c r="AA81" s="160" t="str">
        <f t="shared" si="12"/>
        <v/>
      </c>
      <c r="AB81" s="160" t="str">
        <f t="shared" si="13"/>
        <v/>
      </c>
      <c r="AC81" s="160"/>
      <c r="AD81" s="160" t="str">
        <f t="shared" si="14"/>
        <v/>
      </c>
      <c r="AE81" s="160" t="str">
        <f t="shared" si="15"/>
        <v/>
      </c>
      <c r="AF81" s="160"/>
      <c r="AG81" s="160" t="str">
        <f t="shared" si="16"/>
        <v/>
      </c>
      <c r="AH81" s="160" t="str">
        <f t="shared" si="17"/>
        <v/>
      </c>
      <c r="AI81" s="163"/>
      <c r="AJ81" s="163"/>
      <c r="AK81" s="164" t="str">
        <f t="shared" si="18"/>
        <v/>
      </c>
      <c r="AL81" s="163"/>
      <c r="AM81" s="163"/>
      <c r="AN81" s="163"/>
      <c r="AO81" s="163"/>
      <c r="AP81" s="163"/>
      <c r="AQ81" s="163"/>
      <c r="AR81" s="163"/>
      <c r="AS81" s="167"/>
      <c r="AT81" s="167"/>
      <c r="AU81" s="167"/>
      <c r="AV81" s="168"/>
    </row>
    <row r="82" spans="1:48" s="49" customFormat="1" ht="19.5" customHeight="1" x14ac:dyDescent="0.15">
      <c r="A82" s="81">
        <v>72</v>
      </c>
      <c r="B82" s="68"/>
      <c r="C82" s="69"/>
      <c r="D82" s="70"/>
      <c r="E82" s="71"/>
      <c r="F82" s="72"/>
      <c r="G82" s="68"/>
      <c r="H82" s="68"/>
      <c r="I82" s="108"/>
      <c r="J82" s="132"/>
      <c r="K82" s="117"/>
      <c r="L82" s="118"/>
      <c r="M82" s="119"/>
      <c r="N82" s="69"/>
      <c r="O82" s="132"/>
      <c r="P82" s="117"/>
      <c r="Q82" s="118"/>
      <c r="R82" s="119"/>
      <c r="S82" s="69"/>
      <c r="T82" s="152"/>
      <c r="U82" s="108"/>
      <c r="V82" s="152"/>
      <c r="W82" s="154" t="str">
        <f t="shared" si="10"/>
        <v/>
      </c>
      <c r="X82" s="154" t="str">
        <f t="shared" si="10"/>
        <v/>
      </c>
      <c r="Y82" s="160" t="str">
        <f t="shared" si="11"/>
        <v/>
      </c>
      <c r="Z82" s="160"/>
      <c r="AA82" s="160" t="str">
        <f t="shared" si="12"/>
        <v/>
      </c>
      <c r="AB82" s="160" t="str">
        <f t="shared" si="13"/>
        <v/>
      </c>
      <c r="AC82" s="160"/>
      <c r="AD82" s="160" t="str">
        <f t="shared" si="14"/>
        <v/>
      </c>
      <c r="AE82" s="160" t="str">
        <f t="shared" si="15"/>
        <v/>
      </c>
      <c r="AF82" s="160"/>
      <c r="AG82" s="160" t="str">
        <f t="shared" si="16"/>
        <v/>
      </c>
      <c r="AH82" s="160" t="str">
        <f t="shared" si="17"/>
        <v/>
      </c>
      <c r="AI82" s="163"/>
      <c r="AJ82" s="163"/>
      <c r="AK82" s="164" t="str">
        <f t="shared" si="18"/>
        <v/>
      </c>
      <c r="AL82" s="163"/>
      <c r="AM82" s="163"/>
      <c r="AN82" s="163"/>
      <c r="AO82" s="163"/>
      <c r="AP82" s="163"/>
      <c r="AQ82" s="163"/>
      <c r="AR82" s="163"/>
      <c r="AS82" s="167"/>
      <c r="AT82" s="167"/>
      <c r="AU82" s="167"/>
      <c r="AV82" s="168"/>
    </row>
    <row r="83" spans="1:48" s="49" customFormat="1" ht="19.5" customHeight="1" x14ac:dyDescent="0.15">
      <c r="A83" s="81">
        <v>73</v>
      </c>
      <c r="B83" s="68"/>
      <c r="C83" s="69"/>
      <c r="D83" s="70"/>
      <c r="E83" s="71"/>
      <c r="F83" s="72"/>
      <c r="G83" s="68"/>
      <c r="H83" s="68"/>
      <c r="I83" s="108"/>
      <c r="J83" s="132"/>
      <c r="K83" s="117"/>
      <c r="L83" s="118"/>
      <c r="M83" s="119"/>
      <c r="N83" s="69"/>
      <c r="O83" s="132"/>
      <c r="P83" s="117"/>
      <c r="Q83" s="118"/>
      <c r="R83" s="119"/>
      <c r="S83" s="69"/>
      <c r="T83" s="152"/>
      <c r="U83" s="108"/>
      <c r="V83" s="152"/>
      <c r="W83" s="154" t="str">
        <f t="shared" si="10"/>
        <v/>
      </c>
      <c r="X83" s="154" t="str">
        <f t="shared" si="10"/>
        <v/>
      </c>
      <c r="Y83" s="160" t="str">
        <f t="shared" si="11"/>
        <v/>
      </c>
      <c r="Z83" s="160"/>
      <c r="AA83" s="160" t="str">
        <f t="shared" si="12"/>
        <v/>
      </c>
      <c r="AB83" s="160" t="str">
        <f t="shared" si="13"/>
        <v/>
      </c>
      <c r="AC83" s="160"/>
      <c r="AD83" s="160" t="str">
        <f t="shared" si="14"/>
        <v/>
      </c>
      <c r="AE83" s="160" t="str">
        <f t="shared" si="15"/>
        <v/>
      </c>
      <c r="AF83" s="160"/>
      <c r="AG83" s="160" t="str">
        <f t="shared" si="16"/>
        <v/>
      </c>
      <c r="AH83" s="160" t="str">
        <f t="shared" si="17"/>
        <v/>
      </c>
      <c r="AI83" s="163"/>
      <c r="AJ83" s="163"/>
      <c r="AK83" s="164" t="str">
        <f t="shared" si="18"/>
        <v/>
      </c>
      <c r="AL83" s="163"/>
      <c r="AM83" s="163"/>
      <c r="AN83" s="163"/>
      <c r="AO83" s="163"/>
      <c r="AP83" s="163"/>
      <c r="AQ83" s="163"/>
      <c r="AR83" s="163"/>
      <c r="AS83" s="167"/>
      <c r="AT83" s="167"/>
      <c r="AU83" s="167"/>
      <c r="AV83" s="168"/>
    </row>
    <row r="84" spans="1:48" s="49" customFormat="1" ht="19.5" customHeight="1" x14ac:dyDescent="0.15">
      <c r="A84" s="81">
        <v>74</v>
      </c>
      <c r="B84" s="68"/>
      <c r="C84" s="69"/>
      <c r="D84" s="70"/>
      <c r="E84" s="71"/>
      <c r="F84" s="72"/>
      <c r="G84" s="68"/>
      <c r="H84" s="68"/>
      <c r="I84" s="108"/>
      <c r="J84" s="132"/>
      <c r="K84" s="117"/>
      <c r="L84" s="118"/>
      <c r="M84" s="119"/>
      <c r="N84" s="69"/>
      <c r="O84" s="132"/>
      <c r="P84" s="117"/>
      <c r="Q84" s="118"/>
      <c r="R84" s="119"/>
      <c r="S84" s="69"/>
      <c r="T84" s="152"/>
      <c r="U84" s="108"/>
      <c r="V84" s="152"/>
      <c r="W84" s="154" t="str">
        <f t="shared" si="10"/>
        <v/>
      </c>
      <c r="X84" s="154" t="str">
        <f t="shared" si="10"/>
        <v/>
      </c>
      <c r="Y84" s="160" t="str">
        <f t="shared" si="11"/>
        <v/>
      </c>
      <c r="Z84" s="160"/>
      <c r="AA84" s="160" t="str">
        <f t="shared" si="12"/>
        <v/>
      </c>
      <c r="AB84" s="160" t="str">
        <f t="shared" si="13"/>
        <v/>
      </c>
      <c r="AC84" s="160"/>
      <c r="AD84" s="160" t="str">
        <f t="shared" si="14"/>
        <v/>
      </c>
      <c r="AE84" s="160" t="str">
        <f t="shared" si="15"/>
        <v/>
      </c>
      <c r="AF84" s="160"/>
      <c r="AG84" s="160" t="str">
        <f t="shared" si="16"/>
        <v/>
      </c>
      <c r="AH84" s="160" t="str">
        <f t="shared" si="17"/>
        <v/>
      </c>
      <c r="AI84" s="163"/>
      <c r="AJ84" s="163"/>
      <c r="AK84" s="164" t="str">
        <f t="shared" si="18"/>
        <v/>
      </c>
      <c r="AL84" s="163"/>
      <c r="AM84" s="163"/>
      <c r="AN84" s="163"/>
      <c r="AO84" s="163"/>
      <c r="AP84" s="163"/>
      <c r="AQ84" s="163"/>
      <c r="AR84" s="163"/>
      <c r="AS84" s="167"/>
      <c r="AT84" s="167"/>
      <c r="AU84" s="167"/>
      <c r="AV84" s="168"/>
    </row>
    <row r="85" spans="1:48" s="49" customFormat="1" ht="19.5" customHeight="1" x14ac:dyDescent="0.15">
      <c r="A85" s="82">
        <v>75</v>
      </c>
      <c r="B85" s="74"/>
      <c r="C85" s="75"/>
      <c r="D85" s="76"/>
      <c r="E85" s="77"/>
      <c r="F85" s="78"/>
      <c r="G85" s="74"/>
      <c r="H85" s="74"/>
      <c r="I85" s="111"/>
      <c r="J85" s="133"/>
      <c r="K85" s="120"/>
      <c r="L85" s="121"/>
      <c r="M85" s="122"/>
      <c r="N85" s="75"/>
      <c r="O85" s="133"/>
      <c r="P85" s="120"/>
      <c r="Q85" s="121"/>
      <c r="R85" s="122"/>
      <c r="S85" s="75"/>
      <c r="T85" s="155"/>
      <c r="U85" s="111"/>
      <c r="V85" s="155"/>
      <c r="W85" s="154" t="str">
        <f t="shared" si="10"/>
        <v/>
      </c>
      <c r="X85" s="154" t="str">
        <f t="shared" si="10"/>
        <v/>
      </c>
      <c r="Y85" s="160" t="str">
        <f t="shared" si="11"/>
        <v/>
      </c>
      <c r="Z85" s="160"/>
      <c r="AA85" s="160" t="str">
        <f t="shared" si="12"/>
        <v/>
      </c>
      <c r="AB85" s="160" t="str">
        <f t="shared" si="13"/>
        <v/>
      </c>
      <c r="AC85" s="160"/>
      <c r="AD85" s="160" t="str">
        <f t="shared" si="14"/>
        <v/>
      </c>
      <c r="AE85" s="160" t="str">
        <f t="shared" si="15"/>
        <v/>
      </c>
      <c r="AF85" s="160"/>
      <c r="AG85" s="160" t="str">
        <f t="shared" si="16"/>
        <v/>
      </c>
      <c r="AH85" s="160" t="str">
        <f t="shared" si="17"/>
        <v/>
      </c>
      <c r="AI85" s="163"/>
      <c r="AJ85" s="163"/>
      <c r="AK85" s="164" t="str">
        <f t="shared" si="18"/>
        <v/>
      </c>
      <c r="AL85" s="163"/>
      <c r="AM85" s="163"/>
      <c r="AN85" s="163"/>
      <c r="AO85" s="163"/>
      <c r="AP85" s="163"/>
      <c r="AQ85" s="163"/>
      <c r="AR85" s="163"/>
      <c r="AS85" s="167"/>
      <c r="AT85" s="167"/>
      <c r="AU85" s="167"/>
      <c r="AV85" s="168"/>
    </row>
    <row r="86" spans="1:48" s="49" customFormat="1" ht="19.5" customHeight="1" x14ac:dyDescent="0.15">
      <c r="A86" s="80">
        <v>76</v>
      </c>
      <c r="B86" s="62"/>
      <c r="C86" s="63"/>
      <c r="D86" s="64"/>
      <c r="E86" s="65"/>
      <c r="F86" s="66"/>
      <c r="G86" s="62"/>
      <c r="H86" s="62"/>
      <c r="I86" s="105"/>
      <c r="J86" s="129"/>
      <c r="K86" s="114"/>
      <c r="L86" s="115"/>
      <c r="M86" s="116"/>
      <c r="N86" s="63"/>
      <c r="O86" s="129"/>
      <c r="P86" s="114"/>
      <c r="Q86" s="115"/>
      <c r="R86" s="116"/>
      <c r="S86" s="63"/>
      <c r="T86" s="152"/>
      <c r="U86" s="105"/>
      <c r="V86" s="152"/>
      <c r="W86" s="154" t="str">
        <f t="shared" si="10"/>
        <v/>
      </c>
      <c r="X86" s="154" t="str">
        <f t="shared" si="10"/>
        <v/>
      </c>
      <c r="Y86" s="160" t="str">
        <f t="shared" si="11"/>
        <v/>
      </c>
      <c r="Z86" s="160"/>
      <c r="AA86" s="160" t="str">
        <f t="shared" si="12"/>
        <v/>
      </c>
      <c r="AB86" s="160" t="str">
        <f t="shared" si="13"/>
        <v/>
      </c>
      <c r="AC86" s="160"/>
      <c r="AD86" s="160" t="str">
        <f t="shared" si="14"/>
        <v/>
      </c>
      <c r="AE86" s="160" t="str">
        <f t="shared" si="15"/>
        <v/>
      </c>
      <c r="AF86" s="160"/>
      <c r="AG86" s="160" t="str">
        <f t="shared" si="16"/>
        <v/>
      </c>
      <c r="AH86" s="160" t="str">
        <f t="shared" si="17"/>
        <v/>
      </c>
      <c r="AI86" s="163"/>
      <c r="AJ86" s="163"/>
      <c r="AK86" s="164" t="str">
        <f t="shared" si="18"/>
        <v/>
      </c>
      <c r="AL86" s="163"/>
      <c r="AM86" s="163"/>
      <c r="AN86" s="163"/>
      <c r="AO86" s="163"/>
      <c r="AP86" s="163"/>
      <c r="AQ86" s="163"/>
      <c r="AR86" s="163"/>
      <c r="AS86" s="167"/>
      <c r="AT86" s="167"/>
      <c r="AU86" s="167"/>
      <c r="AV86" s="168"/>
    </row>
    <row r="87" spans="1:48" s="49" customFormat="1" ht="19.5" customHeight="1" x14ac:dyDescent="0.15">
      <c r="A87" s="81">
        <v>77</v>
      </c>
      <c r="B87" s="68"/>
      <c r="C87" s="69"/>
      <c r="D87" s="70"/>
      <c r="E87" s="71"/>
      <c r="F87" s="72"/>
      <c r="G87" s="68"/>
      <c r="H87" s="68"/>
      <c r="I87" s="108"/>
      <c r="J87" s="132"/>
      <c r="K87" s="117"/>
      <c r="L87" s="118"/>
      <c r="M87" s="119"/>
      <c r="N87" s="69"/>
      <c r="O87" s="132"/>
      <c r="P87" s="117"/>
      <c r="Q87" s="118"/>
      <c r="R87" s="119"/>
      <c r="S87" s="69"/>
      <c r="T87" s="152"/>
      <c r="U87" s="108"/>
      <c r="V87" s="152"/>
      <c r="W87" s="154" t="str">
        <f t="shared" si="10"/>
        <v/>
      </c>
      <c r="X87" s="154" t="str">
        <f t="shared" si="10"/>
        <v/>
      </c>
      <c r="Y87" s="160" t="str">
        <f t="shared" si="11"/>
        <v/>
      </c>
      <c r="Z87" s="160"/>
      <c r="AA87" s="160" t="str">
        <f t="shared" si="12"/>
        <v/>
      </c>
      <c r="AB87" s="160" t="str">
        <f t="shared" si="13"/>
        <v/>
      </c>
      <c r="AC87" s="160"/>
      <c r="AD87" s="160" t="str">
        <f t="shared" si="14"/>
        <v/>
      </c>
      <c r="AE87" s="160" t="str">
        <f t="shared" si="15"/>
        <v/>
      </c>
      <c r="AF87" s="160"/>
      <c r="AG87" s="160" t="str">
        <f t="shared" si="16"/>
        <v/>
      </c>
      <c r="AH87" s="160" t="str">
        <f t="shared" si="17"/>
        <v/>
      </c>
      <c r="AI87" s="163"/>
      <c r="AJ87" s="163"/>
      <c r="AK87" s="164" t="str">
        <f t="shared" si="18"/>
        <v/>
      </c>
      <c r="AL87" s="163"/>
      <c r="AM87" s="163"/>
      <c r="AN87" s="163"/>
      <c r="AO87" s="163"/>
      <c r="AP87" s="163"/>
      <c r="AQ87" s="163"/>
      <c r="AR87" s="163"/>
      <c r="AS87" s="167"/>
      <c r="AT87" s="167"/>
      <c r="AU87" s="167"/>
      <c r="AV87" s="168"/>
    </row>
    <row r="88" spans="1:48" s="49" customFormat="1" ht="19.5" customHeight="1" x14ac:dyDescent="0.15">
      <c r="A88" s="81">
        <v>78</v>
      </c>
      <c r="B88" s="68"/>
      <c r="C88" s="69"/>
      <c r="D88" s="70"/>
      <c r="E88" s="71"/>
      <c r="F88" s="72"/>
      <c r="G88" s="68"/>
      <c r="H88" s="68"/>
      <c r="I88" s="108"/>
      <c r="J88" s="132"/>
      <c r="K88" s="117"/>
      <c r="L88" s="118"/>
      <c r="M88" s="119"/>
      <c r="N88" s="69"/>
      <c r="O88" s="132"/>
      <c r="P88" s="117"/>
      <c r="Q88" s="118"/>
      <c r="R88" s="119"/>
      <c r="S88" s="69"/>
      <c r="T88" s="152"/>
      <c r="U88" s="108"/>
      <c r="V88" s="152"/>
      <c r="W88" s="154" t="str">
        <f t="shared" si="10"/>
        <v/>
      </c>
      <c r="X88" s="154" t="str">
        <f t="shared" si="10"/>
        <v/>
      </c>
      <c r="Y88" s="160" t="str">
        <f t="shared" si="11"/>
        <v/>
      </c>
      <c r="Z88" s="160"/>
      <c r="AA88" s="160" t="str">
        <f t="shared" si="12"/>
        <v/>
      </c>
      <c r="AB88" s="160" t="str">
        <f t="shared" si="13"/>
        <v/>
      </c>
      <c r="AC88" s="160"/>
      <c r="AD88" s="160" t="str">
        <f t="shared" si="14"/>
        <v/>
      </c>
      <c r="AE88" s="160" t="str">
        <f t="shared" si="15"/>
        <v/>
      </c>
      <c r="AF88" s="160"/>
      <c r="AG88" s="160" t="str">
        <f t="shared" si="16"/>
        <v/>
      </c>
      <c r="AH88" s="160" t="str">
        <f t="shared" si="17"/>
        <v/>
      </c>
      <c r="AI88" s="163"/>
      <c r="AJ88" s="163"/>
      <c r="AK88" s="164" t="str">
        <f t="shared" si="18"/>
        <v/>
      </c>
      <c r="AL88" s="163"/>
      <c r="AM88" s="163"/>
      <c r="AN88" s="163"/>
      <c r="AO88" s="163"/>
      <c r="AP88" s="163"/>
      <c r="AQ88" s="163"/>
      <c r="AR88" s="163"/>
      <c r="AS88" s="167"/>
      <c r="AT88" s="167"/>
      <c r="AU88" s="167"/>
      <c r="AV88" s="168"/>
    </row>
    <row r="89" spans="1:48" s="49" customFormat="1" ht="19.5" customHeight="1" x14ac:dyDescent="0.15">
      <c r="A89" s="81">
        <v>79</v>
      </c>
      <c r="B89" s="68"/>
      <c r="C89" s="69"/>
      <c r="D89" s="70"/>
      <c r="E89" s="71"/>
      <c r="F89" s="72"/>
      <c r="G89" s="68"/>
      <c r="H89" s="68"/>
      <c r="I89" s="108"/>
      <c r="J89" s="132"/>
      <c r="K89" s="117"/>
      <c r="L89" s="118"/>
      <c r="M89" s="119"/>
      <c r="N89" s="69"/>
      <c r="O89" s="132"/>
      <c r="P89" s="117"/>
      <c r="Q89" s="118"/>
      <c r="R89" s="119"/>
      <c r="S89" s="69"/>
      <c r="T89" s="152"/>
      <c r="U89" s="108"/>
      <c r="V89" s="152"/>
      <c r="W89" s="154" t="str">
        <f t="shared" si="10"/>
        <v/>
      </c>
      <c r="X89" s="154" t="str">
        <f t="shared" si="10"/>
        <v/>
      </c>
      <c r="Y89" s="160" t="str">
        <f t="shared" si="11"/>
        <v/>
      </c>
      <c r="Z89" s="160"/>
      <c r="AA89" s="160" t="str">
        <f t="shared" si="12"/>
        <v/>
      </c>
      <c r="AB89" s="160" t="str">
        <f t="shared" si="13"/>
        <v/>
      </c>
      <c r="AC89" s="160"/>
      <c r="AD89" s="160" t="str">
        <f t="shared" si="14"/>
        <v/>
      </c>
      <c r="AE89" s="160" t="str">
        <f t="shared" si="15"/>
        <v/>
      </c>
      <c r="AF89" s="160"/>
      <c r="AG89" s="160" t="str">
        <f t="shared" si="16"/>
        <v/>
      </c>
      <c r="AH89" s="160" t="str">
        <f t="shared" si="17"/>
        <v/>
      </c>
      <c r="AI89" s="163"/>
      <c r="AJ89" s="163"/>
      <c r="AK89" s="164" t="str">
        <f t="shared" si="18"/>
        <v/>
      </c>
      <c r="AL89" s="163"/>
      <c r="AM89" s="163"/>
      <c r="AN89" s="163"/>
      <c r="AO89" s="163"/>
      <c r="AP89" s="163"/>
      <c r="AQ89" s="163"/>
      <c r="AR89" s="163"/>
      <c r="AS89" s="167"/>
      <c r="AT89" s="167"/>
      <c r="AU89" s="167"/>
      <c r="AV89" s="168"/>
    </row>
    <row r="90" spans="1:48" s="49" customFormat="1" ht="19.5" customHeight="1" x14ac:dyDescent="0.15">
      <c r="A90" s="169">
        <v>80</v>
      </c>
      <c r="B90" s="74"/>
      <c r="C90" s="75"/>
      <c r="D90" s="76"/>
      <c r="E90" s="77"/>
      <c r="F90" s="78"/>
      <c r="G90" s="74"/>
      <c r="H90" s="74"/>
      <c r="I90" s="111"/>
      <c r="J90" s="133"/>
      <c r="K90" s="120"/>
      <c r="L90" s="121"/>
      <c r="M90" s="122"/>
      <c r="N90" s="75"/>
      <c r="O90" s="133"/>
      <c r="P90" s="120"/>
      <c r="Q90" s="121"/>
      <c r="R90" s="122"/>
      <c r="S90" s="75"/>
      <c r="T90" s="155"/>
      <c r="U90" s="111"/>
      <c r="V90" s="155"/>
      <c r="W90" s="154" t="str">
        <f t="shared" si="10"/>
        <v/>
      </c>
      <c r="X90" s="154" t="str">
        <f t="shared" si="10"/>
        <v/>
      </c>
      <c r="Y90" s="160" t="str">
        <f t="shared" si="11"/>
        <v/>
      </c>
      <c r="Z90" s="160"/>
      <c r="AA90" s="160" t="str">
        <f t="shared" si="12"/>
        <v/>
      </c>
      <c r="AB90" s="160" t="str">
        <f t="shared" si="13"/>
        <v/>
      </c>
      <c r="AC90" s="160"/>
      <c r="AD90" s="160" t="str">
        <f t="shared" si="14"/>
        <v/>
      </c>
      <c r="AE90" s="160" t="str">
        <f t="shared" si="15"/>
        <v/>
      </c>
      <c r="AF90" s="160"/>
      <c r="AG90" s="160" t="str">
        <f t="shared" si="16"/>
        <v/>
      </c>
      <c r="AH90" s="160" t="str">
        <f t="shared" si="17"/>
        <v/>
      </c>
      <c r="AI90" s="163"/>
      <c r="AJ90" s="163"/>
      <c r="AK90" s="164" t="str">
        <f t="shared" si="18"/>
        <v/>
      </c>
      <c r="AL90" s="163"/>
      <c r="AM90" s="163"/>
      <c r="AN90" s="163"/>
      <c r="AO90" s="163"/>
      <c r="AP90" s="163"/>
      <c r="AQ90" s="163"/>
      <c r="AR90" s="163"/>
      <c r="AS90" s="167"/>
      <c r="AT90" s="167"/>
      <c r="AU90" s="167"/>
      <c r="AV90" s="168"/>
    </row>
    <row r="91" spans="1:48" s="49" customFormat="1" ht="15" x14ac:dyDescent="0.15">
      <c r="A91" s="170"/>
      <c r="B91" s="171"/>
      <c r="C91" s="172"/>
      <c r="D91" s="172"/>
      <c r="E91" s="172"/>
      <c r="F91" s="172"/>
      <c r="G91" s="171"/>
      <c r="H91" s="171"/>
      <c r="I91" s="172"/>
      <c r="J91" s="172"/>
      <c r="K91" s="172"/>
      <c r="L91" s="172"/>
      <c r="M91" s="172"/>
      <c r="N91" s="172"/>
      <c r="O91" s="172"/>
      <c r="P91" s="172"/>
      <c r="Q91" s="172"/>
      <c r="R91" s="172"/>
      <c r="S91" s="171"/>
      <c r="T91" s="172"/>
      <c r="U91" s="171"/>
      <c r="V91" s="167"/>
      <c r="W91" s="163"/>
      <c r="X91" s="163"/>
      <c r="Y91" s="163" t="str">
        <f>T91&amp;U91</f>
        <v/>
      </c>
      <c r="Z91" s="163"/>
      <c r="AA91" s="163"/>
      <c r="AB91" s="163"/>
      <c r="AC91" s="163"/>
      <c r="AD91" s="163"/>
      <c r="AE91" s="163"/>
      <c r="AF91" s="163"/>
      <c r="AG91" s="163"/>
      <c r="AH91" s="163"/>
      <c r="AI91" s="163"/>
      <c r="AJ91" s="163"/>
      <c r="AK91" s="163"/>
      <c r="AL91" s="163"/>
      <c r="AM91" s="163"/>
      <c r="AN91" s="163"/>
      <c r="AO91" s="163"/>
      <c r="AP91" s="163"/>
      <c r="AQ91" s="163"/>
      <c r="AR91" s="164"/>
    </row>
    <row r="92" spans="1:48" s="49" customFormat="1" ht="15" x14ac:dyDescent="0.15">
      <c r="A92" s="170"/>
      <c r="B92" s="171"/>
      <c r="C92" s="172"/>
      <c r="D92" s="172"/>
      <c r="E92" s="172"/>
      <c r="F92" s="172"/>
      <c r="G92" s="171"/>
      <c r="H92" s="171"/>
      <c r="I92" s="172" t="s">
        <v>70</v>
      </c>
      <c r="J92" s="172">
        <f>COUNTA(J11:J90)</f>
        <v>0</v>
      </c>
      <c r="K92" s="172"/>
      <c r="L92" s="172"/>
      <c r="M92" s="172">
        <f>COUNTA(O11:O90)</f>
        <v>0</v>
      </c>
      <c r="N92" s="172"/>
      <c r="O92" s="172"/>
      <c r="P92" s="172">
        <f>COUNTA(Q11:Q90)</f>
        <v>0</v>
      </c>
      <c r="Q92" s="172"/>
      <c r="R92" s="172" t="s">
        <v>55</v>
      </c>
      <c r="S92" s="166">
        <f t="shared" ref="S92:S97" si="19">COUNTIF($S$11:$S$89,$R92)</f>
        <v>0</v>
      </c>
      <c r="T92" s="172"/>
      <c r="U92" s="172">
        <f>COUNTA(V11:V90)</f>
        <v>0</v>
      </c>
      <c r="V92" s="167">
        <f t="shared" ref="V92:V94" si="20">SUM(J92,M92,P92)</f>
        <v>0</v>
      </c>
      <c r="W92" s="163" t="s">
        <v>71</v>
      </c>
      <c r="X92" s="163">
        <f t="shared" ref="X92:X100" si="21">COUNTIF($X$11:$Y$90,$W92)</f>
        <v>0</v>
      </c>
      <c r="Y92" s="163"/>
      <c r="Z92" s="163"/>
      <c r="AA92" s="163"/>
      <c r="AB92" s="163"/>
      <c r="AC92" s="163"/>
      <c r="AD92" s="163"/>
      <c r="AE92" s="163"/>
      <c r="AF92" s="163"/>
      <c r="AG92" s="163"/>
      <c r="AH92" s="163"/>
      <c r="AI92" s="163"/>
      <c r="AJ92" s="163"/>
      <c r="AK92" s="163"/>
      <c r="AL92" s="163"/>
      <c r="AM92" s="163"/>
      <c r="AN92" s="163"/>
      <c r="AO92" s="163"/>
      <c r="AP92" s="163"/>
      <c r="AQ92" s="164"/>
      <c r="AR92" s="162"/>
    </row>
    <row r="93" spans="1:48" s="49" customFormat="1" ht="15" x14ac:dyDescent="0.15">
      <c r="A93" s="173"/>
      <c r="B93" s="174"/>
      <c r="C93" s="175"/>
      <c r="D93" s="175"/>
      <c r="E93" s="175"/>
      <c r="F93" s="175"/>
      <c r="G93" s="173"/>
      <c r="H93" s="173"/>
      <c r="I93" s="166" t="s">
        <v>72</v>
      </c>
      <c r="J93" s="166">
        <f>COUNTIF(J11:J90,$I$93)</f>
        <v>0</v>
      </c>
      <c r="K93" s="166"/>
      <c r="L93" s="166"/>
      <c r="M93" s="166">
        <f>COUNTIF(O11:O90,$I$93)</f>
        <v>0</v>
      </c>
      <c r="N93" s="166"/>
      <c r="O93" s="166"/>
      <c r="P93" s="166">
        <f>COUNTIF(Q11:Q90,$I$93)</f>
        <v>0</v>
      </c>
      <c r="Q93" s="166"/>
      <c r="R93" s="166" t="s">
        <v>56</v>
      </c>
      <c r="S93" s="166">
        <f t="shared" si="19"/>
        <v>0</v>
      </c>
      <c r="T93" s="166"/>
      <c r="U93" s="173"/>
      <c r="V93" s="167">
        <f t="shared" si="20"/>
        <v>0</v>
      </c>
      <c r="W93" s="161" t="s">
        <v>73</v>
      </c>
      <c r="X93" s="161">
        <f t="shared" si="21"/>
        <v>0</v>
      </c>
      <c r="Y93" s="179" t="s">
        <v>55</v>
      </c>
      <c r="Z93" s="161">
        <f>COUNTIF($S$11:$S$55,"*男子*")</f>
        <v>0</v>
      </c>
      <c r="AA93" s="161">
        <f>COUNTIF($U$11:$U$55,"中男子B")</f>
        <v>0</v>
      </c>
      <c r="AB93" s="161"/>
      <c r="AC93" s="161"/>
      <c r="AD93" s="161"/>
      <c r="AE93" s="161"/>
      <c r="AF93" s="161"/>
      <c r="AG93" s="161"/>
      <c r="AH93" s="161"/>
      <c r="AI93" s="161"/>
      <c r="AJ93" s="161"/>
      <c r="AK93" s="161"/>
      <c r="AL93" s="161"/>
      <c r="AM93" s="161"/>
      <c r="AN93" s="161"/>
      <c r="AO93" s="161"/>
      <c r="AP93" s="161"/>
      <c r="AQ93" s="162"/>
      <c r="AR93" s="162"/>
    </row>
    <row r="94" spans="1:48" s="49" customFormat="1" ht="15" x14ac:dyDescent="0.15">
      <c r="A94" s="173"/>
      <c r="B94" s="174"/>
      <c r="C94" s="175"/>
      <c r="D94" s="175"/>
      <c r="E94" s="175"/>
      <c r="F94" s="175"/>
      <c r="G94" s="173"/>
      <c r="H94" s="173"/>
      <c r="I94" s="166" t="s">
        <v>74</v>
      </c>
      <c r="J94" s="166">
        <f>J92-J93</f>
        <v>0</v>
      </c>
      <c r="K94" s="166"/>
      <c r="L94" s="166"/>
      <c r="M94" s="166">
        <f>M92-M93</f>
        <v>0</v>
      </c>
      <c r="N94" s="166"/>
      <c r="O94" s="166"/>
      <c r="P94" s="166">
        <f>P92-P93</f>
        <v>0</v>
      </c>
      <c r="Q94" s="166"/>
      <c r="R94" s="166" t="s">
        <v>57</v>
      </c>
      <c r="S94" s="166">
        <f t="shared" si="19"/>
        <v>0</v>
      </c>
      <c r="T94" s="166"/>
      <c r="U94" s="173"/>
      <c r="V94" s="167">
        <f t="shared" si="20"/>
        <v>0</v>
      </c>
      <c r="W94" s="161" t="s">
        <v>75</v>
      </c>
      <c r="X94" s="161">
        <f t="shared" si="21"/>
        <v>0</v>
      </c>
      <c r="Y94" s="179" t="s">
        <v>56</v>
      </c>
      <c r="Z94" s="161">
        <f>COUNTIF($S$11:$S$55,"中学女子")</f>
        <v>0</v>
      </c>
      <c r="AA94" s="161">
        <f>COUNTIF($U$11:$U$55,"中女子B")</f>
        <v>0</v>
      </c>
      <c r="AB94" s="161"/>
      <c r="AC94" s="161"/>
      <c r="AD94" s="161"/>
      <c r="AE94" s="161"/>
      <c r="AF94" s="161"/>
      <c r="AG94" s="161"/>
      <c r="AH94" s="161"/>
      <c r="AI94" s="161"/>
      <c r="AJ94" s="161"/>
      <c r="AK94" s="161"/>
      <c r="AL94" s="161"/>
      <c r="AM94" s="161"/>
      <c r="AN94" s="161"/>
      <c r="AO94" s="161"/>
      <c r="AP94" s="161"/>
      <c r="AQ94" s="162"/>
      <c r="AR94" s="162"/>
    </row>
    <row r="95" spans="1:48" s="49" customFormat="1" ht="15" x14ac:dyDescent="0.15">
      <c r="A95" s="173"/>
      <c r="B95" s="174"/>
      <c r="C95" s="175"/>
      <c r="D95" s="175"/>
      <c r="E95" s="175"/>
      <c r="F95" s="175"/>
      <c r="G95" s="173"/>
      <c r="H95" s="173"/>
      <c r="I95" s="166"/>
      <c r="J95" s="166"/>
      <c r="K95" s="166"/>
      <c r="L95" s="166"/>
      <c r="M95" s="166"/>
      <c r="N95" s="166"/>
      <c r="O95" s="166"/>
      <c r="P95" s="166"/>
      <c r="Q95" s="166"/>
      <c r="R95" s="166" t="s">
        <v>76</v>
      </c>
      <c r="S95" s="166">
        <f t="shared" si="19"/>
        <v>0</v>
      </c>
      <c r="T95" s="166"/>
      <c r="U95" s="173"/>
      <c r="V95" s="166"/>
      <c r="W95" s="161" t="s">
        <v>77</v>
      </c>
      <c r="X95" s="161">
        <f t="shared" si="21"/>
        <v>0</v>
      </c>
      <c r="Y95" s="179" t="s">
        <v>57</v>
      </c>
      <c r="Z95" s="180">
        <f>IF(Z93&gt;0,1,0)</f>
        <v>0</v>
      </c>
      <c r="AA95" s="180">
        <f>IF(AA93&gt;0,1,0)</f>
        <v>0</v>
      </c>
      <c r="AB95" s="161"/>
      <c r="AC95" s="161"/>
      <c r="AD95" s="161"/>
      <c r="AE95" s="161"/>
      <c r="AF95" s="161"/>
      <c r="AG95" s="161"/>
      <c r="AH95" s="161"/>
      <c r="AI95" s="161"/>
      <c r="AJ95" s="161"/>
      <c r="AK95" s="161"/>
      <c r="AL95" s="161"/>
      <c r="AM95" s="161"/>
      <c r="AN95" s="161"/>
      <c r="AO95" s="161"/>
      <c r="AP95" s="161"/>
      <c r="AQ95" s="162"/>
      <c r="AR95" s="162"/>
    </row>
    <row r="96" spans="1:48" s="49" customFormat="1" ht="15" x14ac:dyDescent="0.15">
      <c r="A96" s="173"/>
      <c r="B96" s="174"/>
      <c r="C96" s="175"/>
      <c r="D96" s="175"/>
      <c r="E96" s="175"/>
      <c r="F96" s="175"/>
      <c r="G96" s="173"/>
      <c r="H96" s="173"/>
      <c r="I96" s="166"/>
      <c r="J96" s="166"/>
      <c r="K96" s="166"/>
      <c r="L96" s="166"/>
      <c r="M96" s="166"/>
      <c r="N96" s="166"/>
      <c r="O96" s="166"/>
      <c r="P96" s="166"/>
      <c r="Q96" s="166"/>
      <c r="R96" s="166" t="s">
        <v>78</v>
      </c>
      <c r="S96" s="166">
        <f t="shared" si="19"/>
        <v>0</v>
      </c>
      <c r="T96" s="166"/>
      <c r="U96" s="173"/>
      <c r="V96" s="166"/>
      <c r="W96" s="161" t="s">
        <v>79</v>
      </c>
      <c r="X96" s="161">
        <f t="shared" si="21"/>
        <v>0</v>
      </c>
      <c r="Y96" s="161"/>
      <c r="Z96" s="180">
        <f>IF(Z94&gt;0,1,0)</f>
        <v>0</v>
      </c>
      <c r="AA96" s="180">
        <f>IF(AA94&gt;0,1,0)</f>
        <v>0</v>
      </c>
      <c r="AB96" s="161"/>
      <c r="AC96" s="161"/>
      <c r="AD96" s="161"/>
      <c r="AE96" s="161"/>
      <c r="AF96" s="161"/>
      <c r="AG96" s="161"/>
      <c r="AH96" s="161"/>
      <c r="AI96" s="161"/>
      <c r="AJ96" s="161"/>
      <c r="AK96" s="161"/>
      <c r="AL96" s="161"/>
      <c r="AM96" s="161"/>
      <c r="AN96" s="161"/>
      <c r="AO96" s="161"/>
      <c r="AP96" s="161"/>
      <c r="AQ96" s="162"/>
      <c r="AR96" s="162"/>
    </row>
    <row r="97" spans="1:44" s="49" customFormat="1" ht="15" x14ac:dyDescent="0.15">
      <c r="A97" s="173"/>
      <c r="B97" s="174"/>
      <c r="C97" s="175"/>
      <c r="D97" s="175"/>
      <c r="E97" s="175"/>
      <c r="F97" s="175"/>
      <c r="G97" s="173"/>
      <c r="H97" s="173"/>
      <c r="I97" s="166"/>
      <c r="J97" s="166"/>
      <c r="K97" s="166"/>
      <c r="L97" s="166"/>
      <c r="M97" s="166"/>
      <c r="N97" s="166"/>
      <c r="O97" s="166"/>
      <c r="P97" s="166"/>
      <c r="Q97" s="166"/>
      <c r="R97" s="166" t="s">
        <v>80</v>
      </c>
      <c r="S97" s="166">
        <f t="shared" si="19"/>
        <v>0</v>
      </c>
      <c r="T97" s="166"/>
      <c r="U97" s="173"/>
      <c r="V97" s="166"/>
      <c r="W97" s="161" t="s">
        <v>81</v>
      </c>
      <c r="X97" s="161">
        <f t="shared" si="21"/>
        <v>0</v>
      </c>
      <c r="Y97" s="161"/>
      <c r="Z97" s="161"/>
      <c r="AA97" s="161"/>
      <c r="AB97" s="161"/>
      <c r="AC97" s="161"/>
      <c r="AD97" s="161"/>
      <c r="AE97" s="161"/>
      <c r="AF97" s="161"/>
      <c r="AG97" s="161"/>
      <c r="AH97" s="161"/>
      <c r="AI97" s="161"/>
      <c r="AJ97" s="161"/>
      <c r="AK97" s="161"/>
      <c r="AL97" s="161"/>
      <c r="AM97" s="161"/>
      <c r="AN97" s="161"/>
      <c r="AO97" s="161"/>
      <c r="AP97" s="161"/>
      <c r="AQ97" s="162"/>
      <c r="AR97" s="162"/>
    </row>
    <row r="98" spans="1:44" s="49" customFormat="1" ht="15" x14ac:dyDescent="0.15">
      <c r="A98" s="173"/>
      <c r="B98" s="174"/>
      <c r="C98" s="175"/>
      <c r="D98" s="175"/>
      <c r="E98" s="175"/>
      <c r="F98" s="175"/>
      <c r="G98" s="173"/>
      <c r="H98" s="173"/>
      <c r="I98" s="166"/>
      <c r="J98" s="166"/>
      <c r="K98" s="166"/>
      <c r="L98" s="166"/>
      <c r="M98" s="166"/>
      <c r="N98" s="166"/>
      <c r="O98" s="166"/>
      <c r="P98" s="166"/>
      <c r="Q98" s="166"/>
      <c r="R98" s="166"/>
      <c r="S98" s="173"/>
      <c r="T98" s="166"/>
      <c r="U98" s="173"/>
      <c r="V98" s="166"/>
      <c r="W98" s="161" t="s">
        <v>82</v>
      </c>
      <c r="X98" s="161">
        <f t="shared" si="21"/>
        <v>0</v>
      </c>
      <c r="Y98" s="161"/>
      <c r="Z98" s="161"/>
      <c r="AA98" s="161"/>
      <c r="AB98" s="161"/>
      <c r="AC98" s="161"/>
      <c r="AD98" s="161"/>
      <c r="AE98" s="161"/>
      <c r="AF98" s="161"/>
      <c r="AG98" s="161"/>
      <c r="AH98" s="161"/>
      <c r="AI98" s="161"/>
      <c r="AJ98" s="161"/>
      <c r="AK98" s="161"/>
      <c r="AL98" s="161"/>
      <c r="AM98" s="161"/>
      <c r="AN98" s="161"/>
      <c r="AO98" s="161"/>
      <c r="AP98" s="161"/>
      <c r="AQ98" s="162"/>
      <c r="AR98" s="162"/>
    </row>
    <row r="99" spans="1:44" s="49" customFormat="1" ht="15" x14ac:dyDescent="0.15">
      <c r="A99" s="173"/>
      <c r="B99" s="174"/>
      <c r="C99" s="175"/>
      <c r="D99" s="175"/>
      <c r="E99" s="175"/>
      <c r="F99" s="175"/>
      <c r="G99" s="173"/>
      <c r="H99" s="173"/>
      <c r="I99" s="166"/>
      <c r="J99" s="166"/>
      <c r="K99" s="166"/>
      <c r="L99" s="166"/>
      <c r="M99" s="166"/>
      <c r="N99" s="166"/>
      <c r="O99" s="166"/>
      <c r="P99" s="166"/>
      <c r="Q99" s="166"/>
      <c r="R99" s="166"/>
      <c r="S99" s="173">
        <f>COUNTIF(S92:S98,"&gt;0")</f>
        <v>0</v>
      </c>
      <c r="T99" s="166"/>
      <c r="U99" s="173"/>
      <c r="V99" s="166"/>
      <c r="W99" s="161" t="s">
        <v>83</v>
      </c>
      <c r="X99" s="161">
        <f t="shared" si="21"/>
        <v>0</v>
      </c>
      <c r="Y99" s="161"/>
      <c r="Z99" s="161"/>
      <c r="AA99" s="161"/>
      <c r="AB99" s="161"/>
      <c r="AC99" s="161"/>
      <c r="AD99" s="161"/>
      <c r="AE99" s="161"/>
      <c r="AF99" s="161"/>
      <c r="AG99" s="161"/>
      <c r="AH99" s="161"/>
      <c r="AI99" s="161"/>
      <c r="AJ99" s="161"/>
      <c r="AK99" s="161"/>
      <c r="AL99" s="161"/>
      <c r="AM99" s="161"/>
      <c r="AN99" s="161"/>
      <c r="AO99" s="161"/>
      <c r="AP99" s="161"/>
      <c r="AQ99" s="162"/>
      <c r="AR99" s="162"/>
    </row>
    <row r="100" spans="1:44" s="49" customFormat="1" ht="15" x14ac:dyDescent="0.15">
      <c r="A100" s="173"/>
      <c r="B100" s="174"/>
      <c r="C100" s="175"/>
      <c r="D100" s="175"/>
      <c r="E100" s="175"/>
      <c r="F100" s="175"/>
      <c r="G100" s="173"/>
      <c r="H100" s="173"/>
      <c r="I100" s="166"/>
      <c r="J100" s="166"/>
      <c r="K100" s="166"/>
      <c r="L100" s="166"/>
      <c r="M100" s="166"/>
      <c r="N100" s="166"/>
      <c r="O100" s="166"/>
      <c r="P100" s="166"/>
      <c r="Q100" s="166"/>
      <c r="R100" s="166"/>
      <c r="S100" s="173"/>
      <c r="T100" s="166"/>
      <c r="U100" s="173"/>
      <c r="V100" s="166"/>
      <c r="W100" s="161" t="s">
        <v>84</v>
      </c>
      <c r="X100" s="161">
        <f t="shared" si="21"/>
        <v>0</v>
      </c>
      <c r="Y100" s="161"/>
      <c r="Z100" s="161">
        <f>COUNTIF(X92:Y100,"&gt;0")</f>
        <v>0</v>
      </c>
      <c r="AA100" s="161"/>
      <c r="AB100" s="161"/>
      <c r="AC100" s="161"/>
      <c r="AD100" s="161"/>
      <c r="AE100" s="161"/>
      <c r="AF100" s="161"/>
      <c r="AG100" s="161"/>
      <c r="AH100" s="161"/>
      <c r="AI100" s="161"/>
      <c r="AJ100" s="161"/>
      <c r="AK100" s="161"/>
      <c r="AL100" s="161"/>
      <c r="AM100" s="161"/>
      <c r="AN100" s="161"/>
      <c r="AO100" s="161"/>
      <c r="AP100" s="161"/>
      <c r="AQ100" s="162"/>
      <c r="AR100" s="162"/>
    </row>
    <row r="101" spans="1:44" s="49" customFormat="1" ht="15" x14ac:dyDescent="0.15">
      <c r="A101" s="173"/>
      <c r="B101" s="174"/>
      <c r="C101" s="175"/>
      <c r="D101" s="175"/>
      <c r="E101" s="175"/>
      <c r="F101" s="175"/>
      <c r="G101" s="173"/>
      <c r="H101" s="173"/>
      <c r="I101" s="166"/>
      <c r="J101" s="166"/>
      <c r="K101" s="166"/>
      <c r="L101" s="166"/>
      <c r="M101" s="166"/>
      <c r="N101" s="166"/>
      <c r="O101" s="166"/>
      <c r="P101" s="166"/>
      <c r="Q101" s="166"/>
      <c r="R101" s="166"/>
      <c r="S101" s="173"/>
      <c r="T101" s="166"/>
      <c r="U101" s="173"/>
      <c r="V101" s="166"/>
      <c r="W101" s="161" t="s">
        <v>85</v>
      </c>
      <c r="X101" s="161">
        <f t="shared" ref="X101:X109" si="22">COUNTIF($X$11:$Y$90,$W101)</f>
        <v>0</v>
      </c>
      <c r="Y101" s="161"/>
      <c r="Z101" s="161"/>
      <c r="AA101" s="161"/>
      <c r="AB101" s="161"/>
      <c r="AC101" s="161"/>
      <c r="AD101" s="161"/>
      <c r="AE101" s="161"/>
      <c r="AF101" s="161"/>
      <c r="AG101" s="161"/>
      <c r="AH101" s="161"/>
      <c r="AI101" s="161"/>
      <c r="AJ101" s="161"/>
      <c r="AK101" s="161"/>
      <c r="AL101" s="161"/>
      <c r="AM101" s="161"/>
      <c r="AN101" s="161"/>
      <c r="AO101" s="161"/>
      <c r="AP101" s="161"/>
      <c r="AQ101" s="162"/>
      <c r="AR101" s="162"/>
    </row>
    <row r="102" spans="1:44" s="49" customFormat="1" ht="15" x14ac:dyDescent="0.15">
      <c r="A102" s="173"/>
      <c r="B102" s="174"/>
      <c r="C102" s="175"/>
      <c r="D102" s="175"/>
      <c r="E102" s="175"/>
      <c r="F102" s="175"/>
      <c r="G102" s="173"/>
      <c r="H102" s="173"/>
      <c r="I102" s="166"/>
      <c r="J102" s="166"/>
      <c r="K102" s="166"/>
      <c r="L102" s="166"/>
      <c r="M102" s="166"/>
      <c r="N102" s="166"/>
      <c r="O102" s="166"/>
      <c r="P102" s="166"/>
      <c r="Q102" s="166"/>
      <c r="R102" s="166"/>
      <c r="S102" s="173"/>
      <c r="T102" s="166"/>
      <c r="U102" s="173"/>
      <c r="V102" s="166"/>
      <c r="W102" s="161" t="s">
        <v>86</v>
      </c>
      <c r="X102" s="161">
        <f t="shared" si="22"/>
        <v>0</v>
      </c>
      <c r="Y102" s="161"/>
      <c r="Z102" s="161"/>
      <c r="AA102" s="161"/>
      <c r="AB102" s="161"/>
      <c r="AC102" s="161"/>
      <c r="AD102" s="161"/>
      <c r="AE102" s="161"/>
      <c r="AF102" s="161"/>
      <c r="AG102" s="161"/>
      <c r="AH102" s="161"/>
      <c r="AI102" s="161"/>
      <c r="AJ102" s="161"/>
      <c r="AK102" s="161"/>
      <c r="AL102" s="161"/>
      <c r="AM102" s="161"/>
      <c r="AN102" s="161"/>
      <c r="AO102" s="161"/>
      <c r="AP102" s="161"/>
      <c r="AQ102" s="162"/>
      <c r="AR102" s="162"/>
    </row>
    <row r="103" spans="1:44" s="49" customFormat="1" ht="15" x14ac:dyDescent="0.15">
      <c r="A103" s="173"/>
      <c r="B103" s="174"/>
      <c r="C103" s="175"/>
      <c r="D103" s="175"/>
      <c r="E103" s="175"/>
      <c r="F103" s="175"/>
      <c r="G103" s="173"/>
      <c r="H103" s="173"/>
      <c r="I103" s="166"/>
      <c r="J103" s="166"/>
      <c r="K103" s="166"/>
      <c r="L103" s="166"/>
      <c r="M103" s="166"/>
      <c r="N103" s="166"/>
      <c r="O103" s="166"/>
      <c r="P103" s="166"/>
      <c r="Q103" s="166"/>
      <c r="R103" s="166"/>
      <c r="S103" s="173"/>
      <c r="T103" s="166"/>
      <c r="U103" s="173"/>
      <c r="V103" s="166"/>
      <c r="W103" s="161" t="s">
        <v>87</v>
      </c>
      <c r="X103" s="161">
        <f t="shared" si="22"/>
        <v>0</v>
      </c>
      <c r="Y103" s="161"/>
      <c r="Z103" s="161"/>
      <c r="AA103" s="161"/>
      <c r="AB103" s="161"/>
      <c r="AC103" s="161"/>
      <c r="AD103" s="161"/>
      <c r="AE103" s="161"/>
      <c r="AF103" s="161"/>
      <c r="AG103" s="161"/>
      <c r="AH103" s="161"/>
      <c r="AI103" s="161"/>
      <c r="AJ103" s="161"/>
      <c r="AK103" s="161"/>
      <c r="AL103" s="161"/>
      <c r="AM103" s="161"/>
      <c r="AN103" s="161"/>
      <c r="AO103" s="161"/>
      <c r="AP103" s="161"/>
      <c r="AQ103" s="162"/>
      <c r="AR103" s="162"/>
    </row>
    <row r="104" spans="1:44" s="49" customFormat="1" ht="15" x14ac:dyDescent="0.15">
      <c r="A104" s="173"/>
      <c r="B104" s="174"/>
      <c r="C104" s="175"/>
      <c r="D104" s="175"/>
      <c r="E104" s="175"/>
      <c r="F104" s="175"/>
      <c r="G104" s="173"/>
      <c r="H104" s="173"/>
      <c r="I104" s="166"/>
      <c r="J104" s="166"/>
      <c r="K104" s="166"/>
      <c r="L104" s="166"/>
      <c r="M104" s="166"/>
      <c r="N104" s="166"/>
      <c r="O104" s="166"/>
      <c r="P104" s="166"/>
      <c r="Q104" s="166"/>
      <c r="R104" s="166"/>
      <c r="S104" s="173"/>
      <c r="T104" s="166"/>
      <c r="U104" s="173"/>
      <c r="V104" s="166"/>
      <c r="W104" s="161" t="s">
        <v>88</v>
      </c>
      <c r="X104" s="161">
        <f t="shared" si="22"/>
        <v>0</v>
      </c>
      <c r="Y104" s="161"/>
      <c r="Z104" s="161"/>
      <c r="AA104" s="161"/>
      <c r="AB104" s="161"/>
      <c r="AC104" s="161"/>
      <c r="AD104" s="161"/>
      <c r="AE104" s="161"/>
      <c r="AF104" s="161"/>
      <c r="AG104" s="161"/>
      <c r="AH104" s="161"/>
      <c r="AI104" s="161"/>
      <c r="AJ104" s="161"/>
      <c r="AK104" s="161"/>
      <c r="AL104" s="161"/>
      <c r="AM104" s="161"/>
      <c r="AN104" s="161"/>
      <c r="AO104" s="161"/>
      <c r="AP104" s="161"/>
      <c r="AQ104" s="162"/>
      <c r="AR104" s="162"/>
    </row>
    <row r="105" spans="1:44" s="49" customFormat="1" ht="15" x14ac:dyDescent="0.15">
      <c r="A105" s="173"/>
      <c r="B105" s="174"/>
      <c r="C105" s="175"/>
      <c r="D105" s="175"/>
      <c r="E105" s="175"/>
      <c r="F105" s="175"/>
      <c r="G105" s="173"/>
      <c r="H105" s="173"/>
      <c r="I105" s="166"/>
      <c r="J105" s="166"/>
      <c r="K105" s="166"/>
      <c r="L105" s="166"/>
      <c r="M105" s="166"/>
      <c r="N105" s="166"/>
      <c r="O105" s="166"/>
      <c r="P105" s="166"/>
      <c r="Q105" s="166"/>
      <c r="R105" s="166"/>
      <c r="S105" s="173"/>
      <c r="T105" s="166"/>
      <c r="U105" s="173"/>
      <c r="V105" s="166"/>
      <c r="W105" s="161" t="s">
        <v>89</v>
      </c>
      <c r="X105" s="161">
        <f t="shared" si="22"/>
        <v>0</v>
      </c>
      <c r="Y105" s="161"/>
      <c r="Z105" s="161"/>
      <c r="AA105" s="161"/>
      <c r="AB105" s="161"/>
      <c r="AC105" s="161"/>
      <c r="AD105" s="161"/>
      <c r="AE105" s="161"/>
      <c r="AF105" s="161"/>
      <c r="AG105" s="161"/>
      <c r="AH105" s="161"/>
      <c r="AI105" s="161"/>
      <c r="AJ105" s="161"/>
      <c r="AK105" s="161"/>
      <c r="AL105" s="161"/>
      <c r="AM105" s="161"/>
      <c r="AN105" s="161"/>
      <c r="AO105" s="161"/>
      <c r="AP105" s="161"/>
      <c r="AQ105" s="162"/>
      <c r="AR105" s="162"/>
    </row>
    <row r="106" spans="1:44" s="49" customFormat="1" ht="15" x14ac:dyDescent="0.15">
      <c r="A106" s="173"/>
      <c r="B106" s="174"/>
      <c r="C106" s="175"/>
      <c r="D106" s="175"/>
      <c r="E106" s="175"/>
      <c r="F106" s="175"/>
      <c r="G106" s="173"/>
      <c r="H106" s="173"/>
      <c r="I106" s="166"/>
      <c r="J106" s="166"/>
      <c r="K106" s="166"/>
      <c r="L106" s="166"/>
      <c r="M106" s="166"/>
      <c r="N106" s="166"/>
      <c r="O106" s="166"/>
      <c r="P106" s="166"/>
      <c r="Q106" s="166"/>
      <c r="R106" s="166"/>
      <c r="S106" s="173"/>
      <c r="T106" s="166"/>
      <c r="U106" s="173"/>
      <c r="V106" s="166"/>
      <c r="W106" s="161" t="s">
        <v>90</v>
      </c>
      <c r="X106" s="161">
        <f t="shared" si="22"/>
        <v>0</v>
      </c>
      <c r="Y106" s="161"/>
      <c r="Z106" s="161"/>
      <c r="AA106" s="161"/>
      <c r="AB106" s="161"/>
      <c r="AC106" s="161"/>
      <c r="AD106" s="161"/>
      <c r="AE106" s="161"/>
      <c r="AF106" s="161"/>
      <c r="AG106" s="161"/>
      <c r="AH106" s="161"/>
      <c r="AI106" s="161"/>
      <c r="AJ106" s="161"/>
      <c r="AK106" s="161"/>
      <c r="AL106" s="161"/>
      <c r="AM106" s="161"/>
      <c r="AN106" s="161"/>
      <c r="AO106" s="161"/>
      <c r="AP106" s="161"/>
      <c r="AQ106" s="162"/>
      <c r="AR106" s="162"/>
    </row>
    <row r="107" spans="1:44" s="49" customFormat="1" ht="15" x14ac:dyDescent="0.15">
      <c r="A107" s="173"/>
      <c r="B107" s="174"/>
      <c r="C107" s="175"/>
      <c r="D107" s="175"/>
      <c r="E107" s="175"/>
      <c r="F107" s="175"/>
      <c r="G107" s="173"/>
      <c r="H107" s="173"/>
      <c r="I107" s="166"/>
      <c r="J107" s="166"/>
      <c r="K107" s="166"/>
      <c r="L107" s="166"/>
      <c r="M107" s="166"/>
      <c r="N107" s="166"/>
      <c r="O107" s="166"/>
      <c r="P107" s="166"/>
      <c r="Q107" s="166"/>
      <c r="R107" s="166"/>
      <c r="S107" s="173"/>
      <c r="T107" s="166"/>
      <c r="U107" s="173"/>
      <c r="V107" s="166"/>
      <c r="W107" s="161" t="s">
        <v>91</v>
      </c>
      <c r="X107" s="161">
        <f t="shared" si="22"/>
        <v>0</v>
      </c>
      <c r="Y107" s="161"/>
      <c r="Z107" s="161"/>
      <c r="AA107" s="161"/>
      <c r="AB107" s="161"/>
      <c r="AC107" s="161"/>
      <c r="AD107" s="161"/>
      <c r="AE107" s="161"/>
      <c r="AF107" s="161"/>
      <c r="AG107" s="161"/>
      <c r="AH107" s="161"/>
      <c r="AI107" s="161"/>
      <c r="AJ107" s="161"/>
      <c r="AK107" s="161"/>
      <c r="AL107" s="161"/>
      <c r="AM107" s="161"/>
      <c r="AN107" s="161"/>
      <c r="AO107" s="161"/>
      <c r="AP107" s="161"/>
      <c r="AQ107" s="162"/>
      <c r="AR107" s="162"/>
    </row>
    <row r="108" spans="1:44" s="49" customFormat="1" ht="15" x14ac:dyDescent="0.15">
      <c r="A108" s="173"/>
      <c r="B108" s="174"/>
      <c r="C108" s="175"/>
      <c r="D108" s="175"/>
      <c r="E108" s="175"/>
      <c r="F108" s="175"/>
      <c r="G108" s="173"/>
      <c r="H108" s="173"/>
      <c r="I108" s="166"/>
      <c r="J108" s="166"/>
      <c r="K108" s="166"/>
      <c r="L108" s="166"/>
      <c r="M108" s="166"/>
      <c r="N108" s="166"/>
      <c r="O108" s="166"/>
      <c r="P108" s="166"/>
      <c r="Q108" s="166"/>
      <c r="R108" s="166"/>
      <c r="S108" s="173"/>
      <c r="T108" s="166"/>
      <c r="U108" s="173"/>
      <c r="V108" s="166"/>
      <c r="W108" s="161" t="s">
        <v>92</v>
      </c>
      <c r="X108" s="161">
        <f t="shared" si="22"/>
        <v>0</v>
      </c>
      <c r="Y108" s="161"/>
      <c r="Z108" s="161"/>
      <c r="AA108" s="161"/>
      <c r="AB108" s="161"/>
      <c r="AC108" s="161"/>
      <c r="AD108" s="161"/>
      <c r="AE108" s="161"/>
      <c r="AF108" s="161"/>
      <c r="AG108" s="161"/>
      <c r="AH108" s="161"/>
      <c r="AI108" s="161"/>
      <c r="AJ108" s="161"/>
      <c r="AK108" s="161"/>
      <c r="AL108" s="161"/>
      <c r="AM108" s="161"/>
      <c r="AN108" s="161"/>
      <c r="AO108" s="161"/>
      <c r="AP108" s="161"/>
      <c r="AQ108" s="162"/>
      <c r="AR108" s="162"/>
    </row>
    <row r="109" spans="1:44" s="49" customFormat="1" ht="15" x14ac:dyDescent="0.15">
      <c r="A109" s="173"/>
      <c r="B109" s="174"/>
      <c r="C109" s="175"/>
      <c r="D109" s="175"/>
      <c r="E109" s="175"/>
      <c r="F109" s="175"/>
      <c r="G109" s="173"/>
      <c r="H109" s="173"/>
      <c r="I109" s="166"/>
      <c r="J109" s="166"/>
      <c r="K109" s="166"/>
      <c r="L109" s="166"/>
      <c r="M109" s="166"/>
      <c r="N109" s="166"/>
      <c r="O109" s="166"/>
      <c r="P109" s="166"/>
      <c r="Q109" s="166"/>
      <c r="R109" s="166"/>
      <c r="S109" s="173"/>
      <c r="T109" s="166"/>
      <c r="U109" s="173"/>
      <c r="V109" s="166"/>
      <c r="W109" s="161" t="s">
        <v>93</v>
      </c>
      <c r="X109" s="161">
        <f t="shared" si="22"/>
        <v>0</v>
      </c>
      <c r="Y109" s="161"/>
      <c r="Z109" s="161">
        <f>COUNTIF(X101:Y109,"&gt;0")</f>
        <v>0</v>
      </c>
      <c r="AA109" s="161"/>
      <c r="AB109" s="161"/>
      <c r="AC109" s="161"/>
      <c r="AD109" s="161"/>
      <c r="AE109" s="161"/>
      <c r="AF109" s="161"/>
      <c r="AG109" s="161"/>
      <c r="AH109" s="161"/>
      <c r="AI109" s="161"/>
      <c r="AJ109" s="161"/>
      <c r="AK109" s="161"/>
      <c r="AL109" s="161"/>
      <c r="AM109" s="161"/>
      <c r="AN109" s="161"/>
      <c r="AO109" s="161"/>
      <c r="AP109" s="161"/>
      <c r="AQ109" s="162"/>
      <c r="AR109" s="162"/>
    </row>
    <row r="110" spans="1:44" s="49" customFormat="1" ht="15" x14ac:dyDescent="0.15">
      <c r="A110" s="173"/>
      <c r="B110" s="174"/>
      <c r="C110" s="175"/>
      <c r="D110" s="175"/>
      <c r="E110" s="175"/>
      <c r="F110" s="175"/>
      <c r="G110" s="173"/>
      <c r="H110" s="173"/>
      <c r="I110" s="166"/>
      <c r="J110" s="166"/>
      <c r="K110" s="166"/>
      <c r="L110" s="166"/>
      <c r="M110" s="166"/>
      <c r="N110" s="166"/>
      <c r="O110" s="166"/>
      <c r="P110" s="166"/>
      <c r="Q110" s="166"/>
      <c r="R110" s="166"/>
      <c r="S110" s="173"/>
      <c r="T110" s="166"/>
      <c r="U110" s="173"/>
      <c r="V110" s="166"/>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2"/>
      <c r="AR110" s="162"/>
    </row>
    <row r="111" spans="1:44" s="49" customFormat="1" ht="15" x14ac:dyDescent="0.15">
      <c r="A111" s="173"/>
      <c r="B111" s="174"/>
      <c r="C111" s="175"/>
      <c r="D111" s="175"/>
      <c r="E111" s="175"/>
      <c r="F111" s="175"/>
      <c r="G111" s="173"/>
      <c r="H111" s="173"/>
      <c r="I111" s="166"/>
      <c r="J111" s="166"/>
      <c r="K111" s="166"/>
      <c r="L111" s="166"/>
      <c r="M111" s="166"/>
      <c r="N111" s="166"/>
      <c r="O111" s="166"/>
      <c r="P111" s="166"/>
      <c r="Q111" s="166"/>
      <c r="R111" s="166"/>
      <c r="S111" s="173"/>
      <c r="T111" s="166"/>
      <c r="U111" s="173"/>
      <c r="V111" s="166"/>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2"/>
      <c r="AR111" s="162"/>
    </row>
    <row r="112" spans="1:44" s="49" customFormat="1" ht="15" x14ac:dyDescent="0.15">
      <c r="A112" s="173"/>
      <c r="B112" s="174"/>
      <c r="C112" s="175"/>
      <c r="D112" s="175"/>
      <c r="E112" s="175"/>
      <c r="F112" s="175"/>
      <c r="G112" s="173"/>
      <c r="H112" s="173"/>
      <c r="I112" s="166"/>
      <c r="J112" s="166"/>
      <c r="K112" s="166"/>
      <c r="L112" s="166"/>
      <c r="M112" s="166"/>
      <c r="N112" s="166"/>
      <c r="O112" s="166"/>
      <c r="P112" s="166"/>
      <c r="Q112" s="166"/>
      <c r="R112" s="166"/>
      <c r="S112" s="173"/>
      <c r="T112" s="166"/>
      <c r="U112" s="173"/>
      <c r="V112" s="166"/>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2"/>
      <c r="AR112" s="162"/>
    </row>
    <row r="113" spans="1:44" s="49" customFormat="1" ht="15" x14ac:dyDescent="0.15">
      <c r="A113" s="173"/>
      <c r="B113" s="174"/>
      <c r="C113" s="175"/>
      <c r="D113" s="175"/>
      <c r="E113" s="175"/>
      <c r="F113" s="175"/>
      <c r="G113" s="173"/>
      <c r="H113" s="173"/>
      <c r="I113" s="166"/>
      <c r="J113" s="166"/>
      <c r="K113" s="166"/>
      <c r="L113" s="166"/>
      <c r="M113" s="166"/>
      <c r="N113" s="166"/>
      <c r="O113" s="166"/>
      <c r="P113" s="166"/>
      <c r="Q113" s="166"/>
      <c r="R113" s="166"/>
      <c r="S113" s="173"/>
      <c r="T113" s="166"/>
      <c r="U113" s="173"/>
      <c r="V113" s="166"/>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2"/>
      <c r="AR113" s="162"/>
    </row>
    <row r="114" spans="1:44" s="49" customFormat="1" ht="15" x14ac:dyDescent="0.15">
      <c r="A114" s="173"/>
      <c r="B114" s="174"/>
      <c r="C114" s="175"/>
      <c r="D114" s="175"/>
      <c r="E114" s="175"/>
      <c r="F114" s="175"/>
      <c r="G114" s="173"/>
      <c r="H114" s="173"/>
      <c r="I114" s="166"/>
      <c r="J114" s="166"/>
      <c r="K114" s="166"/>
      <c r="L114" s="166"/>
      <c r="M114" s="166"/>
      <c r="N114" s="166"/>
      <c r="O114" s="166"/>
      <c r="P114" s="166"/>
      <c r="Q114" s="166"/>
      <c r="R114" s="166"/>
      <c r="S114" s="173"/>
      <c r="T114" s="166"/>
      <c r="U114" s="173"/>
      <c r="V114" s="166"/>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2"/>
      <c r="AR114" s="162"/>
    </row>
    <row r="115" spans="1:44" s="49" customFormat="1" ht="15" x14ac:dyDescent="0.15">
      <c r="A115" s="173"/>
      <c r="B115" s="174"/>
      <c r="C115" s="175"/>
      <c r="D115" s="175"/>
      <c r="E115" s="175"/>
      <c r="F115" s="175"/>
      <c r="G115" s="173"/>
      <c r="H115" s="173"/>
      <c r="I115" s="166"/>
      <c r="J115" s="166"/>
      <c r="K115" s="166"/>
      <c r="L115" s="166"/>
      <c r="M115" s="166"/>
      <c r="N115" s="166"/>
      <c r="O115" s="166"/>
      <c r="P115" s="166"/>
      <c r="Q115" s="166"/>
      <c r="R115" s="166"/>
      <c r="S115" s="173"/>
      <c r="T115" s="166"/>
      <c r="U115" s="173"/>
      <c r="V115" s="166"/>
      <c r="W115" s="161">
        <f>COUNTIF(Y11:Y90,Y8)</f>
        <v>0</v>
      </c>
      <c r="X115" s="161"/>
      <c r="Y115" s="161"/>
      <c r="Z115" s="161"/>
      <c r="AA115" s="161"/>
      <c r="AB115" s="161"/>
      <c r="AC115" s="161"/>
      <c r="AD115" s="161"/>
      <c r="AE115" s="161"/>
      <c r="AF115" s="161"/>
      <c r="AG115" s="161"/>
      <c r="AH115" s="161"/>
      <c r="AI115" s="161"/>
      <c r="AJ115" s="161"/>
      <c r="AK115" s="161"/>
      <c r="AL115" s="161"/>
      <c r="AM115" s="161"/>
      <c r="AN115" s="161"/>
      <c r="AO115" s="161"/>
      <c r="AP115" s="161"/>
      <c r="AQ115" s="162"/>
      <c r="AR115" s="162"/>
    </row>
    <row r="116" spans="1:44" s="49" customFormat="1" ht="15" x14ac:dyDescent="0.15">
      <c r="A116" s="173"/>
      <c r="B116" s="174"/>
      <c r="C116" s="175"/>
      <c r="D116" s="175"/>
      <c r="E116" s="175"/>
      <c r="F116" s="175"/>
      <c r="G116" s="173"/>
      <c r="H116" s="173"/>
      <c r="I116" s="166"/>
      <c r="J116" s="166"/>
      <c r="K116" s="166"/>
      <c r="L116" s="166"/>
      <c r="M116" s="166"/>
      <c r="N116" s="166"/>
      <c r="O116" s="166"/>
      <c r="P116" s="166"/>
      <c r="Q116" s="166"/>
      <c r="R116" s="166"/>
      <c r="S116" s="173"/>
      <c r="T116" s="166"/>
      <c r="U116" s="173"/>
      <c r="V116" s="166"/>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2"/>
      <c r="AR116" s="162"/>
    </row>
    <row r="117" spans="1:44" s="49" customFormat="1" ht="15" x14ac:dyDescent="0.15">
      <c r="A117" s="176"/>
      <c r="B117" s="177"/>
      <c r="C117" s="178"/>
      <c r="D117" s="178"/>
      <c r="E117" s="178"/>
      <c r="F117" s="178"/>
      <c r="G117" s="176"/>
      <c r="H117" s="176"/>
      <c r="S117" s="176"/>
      <c r="U117" s="176"/>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2"/>
      <c r="AR117" s="162"/>
    </row>
    <row r="118" spans="1:44" s="49" customFormat="1" ht="15" x14ac:dyDescent="0.15">
      <c r="A118" s="176"/>
      <c r="B118" s="177"/>
      <c r="C118" s="178"/>
      <c r="D118" s="178"/>
      <c r="E118" s="178"/>
      <c r="F118" s="178"/>
      <c r="G118" s="176"/>
      <c r="H118" s="176"/>
      <c r="S118" s="176"/>
      <c r="U118" s="176"/>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2"/>
      <c r="AR118" s="162"/>
    </row>
    <row r="119" spans="1:44" s="49" customFormat="1" ht="15" x14ac:dyDescent="0.15">
      <c r="A119" s="176"/>
      <c r="B119" s="177"/>
      <c r="C119" s="178"/>
      <c r="D119" s="178"/>
      <c r="E119" s="178"/>
      <c r="F119" s="178"/>
      <c r="G119" s="176"/>
      <c r="H119" s="176"/>
      <c r="S119" s="176"/>
      <c r="U119" s="176"/>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2"/>
      <c r="AR119" s="162"/>
    </row>
    <row r="120" spans="1:44" s="49" customFormat="1" ht="15" x14ac:dyDescent="0.15">
      <c r="A120" s="176"/>
      <c r="B120" s="177"/>
      <c r="C120" s="178"/>
      <c r="D120" s="178"/>
      <c r="E120" s="178"/>
      <c r="F120" s="178"/>
      <c r="G120" s="176"/>
      <c r="H120" s="176"/>
      <c r="S120" s="176"/>
      <c r="U120" s="176"/>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2"/>
      <c r="AR120" s="162"/>
    </row>
    <row r="121" spans="1:44" s="49" customFormat="1" ht="15" x14ac:dyDescent="0.15">
      <c r="A121" s="176"/>
      <c r="B121" s="177"/>
      <c r="C121" s="178"/>
      <c r="D121" s="178"/>
      <c r="E121" s="178"/>
      <c r="F121" s="178"/>
      <c r="G121" s="176"/>
      <c r="H121" s="176"/>
      <c r="S121" s="176"/>
      <c r="U121" s="176"/>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2"/>
      <c r="AR121" s="162"/>
    </row>
    <row r="122" spans="1:44" s="49" customFormat="1" ht="15" x14ac:dyDescent="0.15">
      <c r="A122" s="176"/>
      <c r="B122" s="177"/>
      <c r="C122" s="178"/>
      <c r="D122" s="178"/>
      <c r="E122" s="178"/>
      <c r="F122" s="178"/>
      <c r="G122" s="176"/>
      <c r="H122" s="176"/>
      <c r="S122" s="176"/>
      <c r="U122" s="176"/>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2"/>
      <c r="AR122" s="162"/>
    </row>
    <row r="123" spans="1:44" s="49" customFormat="1" ht="15" x14ac:dyDescent="0.15">
      <c r="A123" s="176"/>
      <c r="B123" s="177"/>
      <c r="C123" s="178"/>
      <c r="D123" s="178"/>
      <c r="E123" s="178"/>
      <c r="F123" s="178"/>
      <c r="G123" s="176"/>
      <c r="H123" s="176"/>
      <c r="S123" s="176"/>
      <c r="U123" s="176"/>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2"/>
      <c r="AR123" s="162"/>
    </row>
    <row r="124" spans="1:44" s="49" customFormat="1" ht="15" x14ac:dyDescent="0.15">
      <c r="A124" s="176"/>
      <c r="B124" s="177"/>
      <c r="C124" s="178"/>
      <c r="D124" s="178"/>
      <c r="E124" s="178"/>
      <c r="F124" s="178"/>
      <c r="G124" s="176"/>
      <c r="H124" s="176"/>
      <c r="S124" s="176"/>
      <c r="U124" s="176"/>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2"/>
      <c r="AR124" s="162"/>
    </row>
    <row r="125" spans="1:44" s="49" customFormat="1" ht="15" x14ac:dyDescent="0.15">
      <c r="A125" s="176"/>
      <c r="B125" s="177"/>
      <c r="C125" s="178"/>
      <c r="D125" s="178"/>
      <c r="E125" s="178"/>
      <c r="F125" s="178"/>
      <c r="G125" s="176"/>
      <c r="H125" s="176"/>
      <c r="S125" s="176"/>
      <c r="U125" s="176"/>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2"/>
      <c r="AR125" s="162"/>
    </row>
    <row r="126" spans="1:44" s="49" customFormat="1" ht="15" x14ac:dyDescent="0.15">
      <c r="A126" s="176"/>
      <c r="B126" s="177"/>
      <c r="C126" s="178"/>
      <c r="D126" s="178"/>
      <c r="E126" s="178"/>
      <c r="F126" s="178"/>
      <c r="G126" s="176"/>
      <c r="H126" s="176"/>
      <c r="S126" s="176"/>
      <c r="U126" s="176"/>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2"/>
      <c r="AR126" s="162"/>
    </row>
    <row r="127" spans="1:44" s="49" customFormat="1" ht="15" x14ac:dyDescent="0.15">
      <c r="A127" s="176"/>
      <c r="B127" s="177"/>
      <c r="C127" s="178"/>
      <c r="D127" s="178"/>
      <c r="E127" s="178"/>
      <c r="F127" s="178"/>
      <c r="G127" s="176"/>
      <c r="H127" s="176"/>
      <c r="S127" s="176"/>
      <c r="U127" s="176"/>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2"/>
      <c r="AR127" s="162"/>
    </row>
    <row r="128" spans="1:44" s="49" customFormat="1" ht="15" x14ac:dyDescent="0.15">
      <c r="A128" s="176"/>
      <c r="B128" s="177"/>
      <c r="C128" s="178"/>
      <c r="D128" s="178"/>
      <c r="E128" s="178"/>
      <c r="F128" s="178"/>
      <c r="G128" s="176"/>
      <c r="H128" s="176"/>
      <c r="S128" s="176"/>
      <c r="U128" s="176"/>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2"/>
      <c r="AR128" s="162"/>
    </row>
    <row r="129" spans="1:44" s="49" customFormat="1" ht="15" x14ac:dyDescent="0.15">
      <c r="A129" s="176"/>
      <c r="B129" s="177"/>
      <c r="C129" s="178"/>
      <c r="D129" s="178"/>
      <c r="E129" s="178"/>
      <c r="F129" s="178"/>
      <c r="G129" s="176"/>
      <c r="H129" s="176"/>
      <c r="S129" s="176"/>
      <c r="U129" s="176"/>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2"/>
      <c r="AR129" s="162"/>
    </row>
    <row r="130" spans="1:44" s="49" customFormat="1" ht="15" x14ac:dyDescent="0.15">
      <c r="A130" s="176"/>
      <c r="B130" s="177"/>
      <c r="C130" s="178"/>
      <c r="D130" s="178"/>
      <c r="E130" s="178"/>
      <c r="F130" s="178"/>
      <c r="G130" s="176"/>
      <c r="H130" s="176"/>
      <c r="S130" s="176"/>
      <c r="U130" s="176"/>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2"/>
      <c r="AR130" s="162"/>
    </row>
    <row r="131" spans="1:44" s="49" customFormat="1" ht="15" x14ac:dyDescent="0.15">
      <c r="A131" s="176"/>
      <c r="B131" s="177"/>
      <c r="C131" s="178"/>
      <c r="D131" s="178"/>
      <c r="E131" s="178"/>
      <c r="F131" s="178"/>
      <c r="G131" s="176"/>
      <c r="H131" s="176"/>
      <c r="S131" s="176"/>
      <c r="U131" s="176"/>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2"/>
      <c r="AR131" s="162"/>
    </row>
    <row r="132" spans="1:44" s="49" customFormat="1" ht="15" x14ac:dyDescent="0.15">
      <c r="A132" s="176"/>
      <c r="B132" s="177"/>
      <c r="C132" s="178"/>
      <c r="D132" s="178"/>
      <c r="E132" s="178"/>
      <c r="F132" s="178"/>
      <c r="G132" s="176"/>
      <c r="H132" s="176"/>
      <c r="S132" s="176"/>
      <c r="U132" s="176"/>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2"/>
      <c r="AR132" s="162"/>
    </row>
    <row r="133" spans="1:44" s="49" customFormat="1" ht="15" x14ac:dyDescent="0.15">
      <c r="A133" s="176"/>
      <c r="B133" s="177"/>
      <c r="C133" s="178"/>
      <c r="D133" s="178"/>
      <c r="E133" s="178"/>
      <c r="F133" s="178"/>
      <c r="G133" s="176"/>
      <c r="H133" s="176"/>
      <c r="S133" s="176"/>
      <c r="U133" s="176"/>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2"/>
      <c r="AR133" s="162"/>
    </row>
    <row r="134" spans="1:44" s="49" customFormat="1" ht="15" x14ac:dyDescent="0.15">
      <c r="A134" s="176"/>
      <c r="B134" s="177"/>
      <c r="C134" s="178"/>
      <c r="D134" s="178"/>
      <c r="E134" s="178"/>
      <c r="F134" s="178"/>
      <c r="G134" s="176"/>
      <c r="H134" s="176"/>
      <c r="S134" s="176"/>
      <c r="U134" s="176"/>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2"/>
      <c r="AR134" s="162"/>
    </row>
    <row r="135" spans="1:44" s="49" customFormat="1" ht="15" x14ac:dyDescent="0.15">
      <c r="A135" s="176"/>
      <c r="B135" s="177"/>
      <c r="C135" s="178"/>
      <c r="D135" s="178"/>
      <c r="E135" s="178"/>
      <c r="F135" s="178"/>
      <c r="G135" s="176"/>
      <c r="H135" s="176"/>
      <c r="S135" s="176"/>
      <c r="U135" s="176"/>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2"/>
      <c r="AR135" s="162"/>
    </row>
    <row r="136" spans="1:44" s="49" customFormat="1" ht="15" x14ac:dyDescent="0.15">
      <c r="A136" s="176"/>
      <c r="B136" s="177"/>
      <c r="C136" s="178"/>
      <c r="D136" s="178"/>
      <c r="E136" s="178"/>
      <c r="F136" s="178"/>
      <c r="G136" s="176"/>
      <c r="H136" s="176"/>
      <c r="S136" s="176"/>
      <c r="U136" s="176"/>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2"/>
      <c r="AR136" s="162"/>
    </row>
    <row r="137" spans="1:44" s="49" customFormat="1" ht="15" x14ac:dyDescent="0.15">
      <c r="A137" s="176"/>
      <c r="B137" s="177"/>
      <c r="C137" s="178"/>
      <c r="D137" s="178"/>
      <c r="E137" s="178"/>
      <c r="F137" s="178"/>
      <c r="G137" s="176"/>
      <c r="H137" s="176"/>
      <c r="S137" s="176"/>
      <c r="U137" s="176"/>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2"/>
      <c r="AR137" s="162"/>
    </row>
    <row r="138" spans="1:44" s="49" customFormat="1" ht="15" x14ac:dyDescent="0.15">
      <c r="A138" s="176"/>
      <c r="B138" s="177"/>
      <c r="C138" s="178"/>
      <c r="D138" s="178"/>
      <c r="E138" s="178"/>
      <c r="F138" s="178"/>
      <c r="G138" s="176"/>
      <c r="H138" s="176"/>
      <c r="S138" s="176"/>
      <c r="U138" s="176"/>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2"/>
      <c r="AR138" s="162"/>
    </row>
    <row r="139" spans="1:44" s="49" customFormat="1" ht="15" x14ac:dyDescent="0.15">
      <c r="A139" s="176"/>
      <c r="B139" s="177"/>
      <c r="C139" s="178"/>
      <c r="D139" s="178"/>
      <c r="E139" s="178"/>
      <c r="F139" s="178"/>
      <c r="G139" s="176"/>
      <c r="H139" s="176"/>
      <c r="S139" s="176"/>
      <c r="U139" s="176"/>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2"/>
      <c r="AR139" s="162"/>
    </row>
    <row r="140" spans="1:44" s="49" customFormat="1" ht="15" x14ac:dyDescent="0.15">
      <c r="A140" s="176"/>
      <c r="B140" s="177"/>
      <c r="C140" s="178"/>
      <c r="D140" s="178"/>
      <c r="E140" s="178"/>
      <c r="F140" s="178"/>
      <c r="G140" s="176"/>
      <c r="H140" s="176"/>
      <c r="S140" s="176"/>
      <c r="U140" s="176"/>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2"/>
      <c r="AR140" s="162"/>
    </row>
    <row r="141" spans="1:44" s="49" customFormat="1" ht="15" x14ac:dyDescent="0.15">
      <c r="A141" s="176"/>
      <c r="B141" s="177"/>
      <c r="C141" s="178"/>
      <c r="D141" s="178"/>
      <c r="E141" s="178"/>
      <c r="F141" s="178"/>
      <c r="G141" s="176"/>
      <c r="H141" s="176"/>
      <c r="S141" s="176"/>
      <c r="U141" s="176"/>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2"/>
      <c r="AR141" s="162"/>
    </row>
    <row r="142" spans="1:44" s="49" customFormat="1" ht="15" x14ac:dyDescent="0.15">
      <c r="A142" s="176"/>
      <c r="B142" s="177"/>
      <c r="C142" s="178"/>
      <c r="D142" s="178"/>
      <c r="E142" s="178"/>
      <c r="F142" s="178"/>
      <c r="G142" s="176"/>
      <c r="H142" s="176"/>
      <c r="S142" s="176"/>
      <c r="U142" s="176"/>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2"/>
      <c r="AR142" s="162"/>
    </row>
    <row r="143" spans="1:44" s="49" customFormat="1" ht="15" x14ac:dyDescent="0.15">
      <c r="A143" s="176"/>
      <c r="B143" s="177"/>
      <c r="C143" s="178"/>
      <c r="D143" s="178"/>
      <c r="E143" s="178"/>
      <c r="F143" s="178"/>
      <c r="G143" s="176"/>
      <c r="H143" s="176"/>
      <c r="S143" s="176"/>
      <c r="U143" s="176"/>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2"/>
      <c r="AR143" s="162"/>
    </row>
    <row r="144" spans="1:44" s="49" customFormat="1" ht="15" x14ac:dyDescent="0.15">
      <c r="A144" s="176"/>
      <c r="B144" s="177"/>
      <c r="C144" s="178"/>
      <c r="D144" s="178"/>
      <c r="E144" s="178"/>
      <c r="F144" s="178"/>
      <c r="G144" s="176"/>
      <c r="H144" s="176"/>
      <c r="S144" s="176"/>
      <c r="U144" s="176"/>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2"/>
      <c r="AR144" s="162"/>
    </row>
    <row r="145" spans="1:44" s="49" customFormat="1" ht="15" x14ac:dyDescent="0.15">
      <c r="A145" s="176"/>
      <c r="B145" s="177"/>
      <c r="C145" s="178"/>
      <c r="D145" s="178"/>
      <c r="E145" s="178"/>
      <c r="F145" s="178"/>
      <c r="G145" s="176"/>
      <c r="H145" s="176"/>
      <c r="S145" s="176"/>
      <c r="U145" s="176"/>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2"/>
      <c r="AR145" s="162"/>
    </row>
    <row r="146" spans="1:44" s="49" customFormat="1" ht="15" x14ac:dyDescent="0.15">
      <c r="A146" s="176"/>
      <c r="B146" s="177"/>
      <c r="C146" s="178"/>
      <c r="D146" s="178"/>
      <c r="E146" s="178"/>
      <c r="F146" s="178"/>
      <c r="G146" s="176"/>
      <c r="H146" s="176"/>
      <c r="S146" s="176"/>
      <c r="U146" s="176"/>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2"/>
      <c r="AR146" s="162"/>
    </row>
    <row r="147" spans="1:44" s="49" customFormat="1" ht="15" x14ac:dyDescent="0.15">
      <c r="A147" s="176"/>
      <c r="B147" s="177"/>
      <c r="C147" s="178"/>
      <c r="D147" s="178"/>
      <c r="E147" s="178"/>
      <c r="F147" s="178"/>
      <c r="G147" s="176"/>
      <c r="H147" s="176"/>
      <c r="S147" s="176"/>
      <c r="U147" s="176"/>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2"/>
      <c r="AR147" s="162"/>
    </row>
    <row r="148" spans="1:44" s="49" customFormat="1" ht="15" x14ac:dyDescent="0.15">
      <c r="A148" s="176"/>
      <c r="B148" s="177"/>
      <c r="C148" s="178"/>
      <c r="D148" s="178"/>
      <c r="E148" s="178"/>
      <c r="F148" s="178"/>
      <c r="G148" s="176"/>
      <c r="H148" s="176"/>
      <c r="S148" s="176"/>
      <c r="U148" s="176"/>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2"/>
      <c r="AR148" s="162"/>
    </row>
    <row r="149" spans="1:44" s="49" customFormat="1" ht="15" x14ac:dyDescent="0.15">
      <c r="A149" s="176"/>
      <c r="B149" s="177"/>
      <c r="C149" s="178"/>
      <c r="D149" s="178"/>
      <c r="E149" s="178"/>
      <c r="F149" s="178"/>
      <c r="G149" s="176"/>
      <c r="H149" s="176"/>
      <c r="S149" s="176"/>
      <c r="U149" s="176"/>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2"/>
      <c r="AR149" s="162"/>
    </row>
    <row r="150" spans="1:44" s="49" customFormat="1" ht="15" x14ac:dyDescent="0.15">
      <c r="A150" s="176"/>
      <c r="B150" s="177"/>
      <c r="C150" s="178"/>
      <c r="D150" s="178"/>
      <c r="E150" s="178"/>
      <c r="F150" s="178"/>
      <c r="G150" s="176"/>
      <c r="H150" s="176"/>
      <c r="S150" s="176"/>
      <c r="U150" s="176"/>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2"/>
      <c r="AR150" s="162"/>
    </row>
    <row r="151" spans="1:44" s="49" customFormat="1" ht="15" x14ac:dyDescent="0.15">
      <c r="A151" s="176"/>
      <c r="B151" s="177"/>
      <c r="C151" s="178"/>
      <c r="D151" s="178"/>
      <c r="E151" s="178"/>
      <c r="F151" s="178"/>
      <c r="G151" s="176"/>
      <c r="H151" s="176"/>
      <c r="S151" s="176"/>
      <c r="U151" s="176"/>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2"/>
      <c r="AR151" s="162"/>
    </row>
    <row r="152" spans="1:44" s="49" customFormat="1" ht="15" x14ac:dyDescent="0.15">
      <c r="A152" s="176"/>
      <c r="B152" s="177"/>
      <c r="C152" s="178"/>
      <c r="D152" s="178"/>
      <c r="E152" s="178"/>
      <c r="F152" s="178"/>
      <c r="G152" s="176"/>
      <c r="H152" s="176"/>
      <c r="S152" s="176"/>
      <c r="U152" s="176"/>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2"/>
      <c r="AR152" s="162"/>
    </row>
    <row r="153" spans="1:44" s="49" customFormat="1" ht="15" x14ac:dyDescent="0.15">
      <c r="A153" s="176"/>
      <c r="B153" s="177"/>
      <c r="C153" s="178"/>
      <c r="D153" s="178"/>
      <c r="E153" s="178"/>
      <c r="F153" s="178"/>
      <c r="G153" s="176"/>
      <c r="H153" s="176"/>
      <c r="S153" s="176"/>
      <c r="U153" s="176"/>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2"/>
      <c r="AR153" s="162"/>
    </row>
    <row r="154" spans="1:44" s="49" customFormat="1" ht="15" x14ac:dyDescent="0.15">
      <c r="A154" s="176"/>
      <c r="B154" s="177"/>
      <c r="C154" s="178"/>
      <c r="D154" s="178"/>
      <c r="E154" s="178"/>
      <c r="F154" s="178"/>
      <c r="G154" s="176"/>
      <c r="H154" s="176"/>
      <c r="S154" s="176"/>
      <c r="U154" s="176"/>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2"/>
      <c r="AR154" s="162"/>
    </row>
    <row r="155" spans="1:44" s="49" customFormat="1" ht="15" x14ac:dyDescent="0.15">
      <c r="A155" s="176"/>
      <c r="B155" s="177"/>
      <c r="C155" s="178"/>
      <c r="D155" s="178"/>
      <c r="E155" s="178"/>
      <c r="F155" s="178"/>
      <c r="G155" s="176"/>
      <c r="H155" s="176"/>
      <c r="S155" s="176"/>
      <c r="U155" s="176"/>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2"/>
      <c r="AR155" s="162"/>
    </row>
    <row r="156" spans="1:44" s="49" customFormat="1" ht="15" x14ac:dyDescent="0.15">
      <c r="A156" s="176"/>
      <c r="B156" s="177"/>
      <c r="C156" s="178"/>
      <c r="D156" s="178"/>
      <c r="E156" s="178"/>
      <c r="F156" s="178"/>
      <c r="G156" s="176"/>
      <c r="H156" s="176"/>
      <c r="S156" s="176"/>
      <c r="U156" s="176"/>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2"/>
      <c r="AR156" s="162"/>
    </row>
    <row r="157" spans="1:44" s="49" customFormat="1" ht="15" x14ac:dyDescent="0.15">
      <c r="A157" s="176"/>
      <c r="B157" s="177"/>
      <c r="C157" s="178"/>
      <c r="D157" s="178"/>
      <c r="E157" s="178"/>
      <c r="F157" s="178"/>
      <c r="G157" s="176"/>
      <c r="H157" s="176"/>
      <c r="S157" s="176"/>
      <c r="U157" s="176"/>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2"/>
      <c r="AR157" s="162"/>
    </row>
    <row r="158" spans="1:44" s="49" customFormat="1" ht="15" x14ac:dyDescent="0.15">
      <c r="A158" s="176"/>
      <c r="B158" s="177"/>
      <c r="C158" s="178"/>
      <c r="D158" s="178"/>
      <c r="E158" s="178"/>
      <c r="F158" s="178"/>
      <c r="G158" s="176"/>
      <c r="H158" s="176"/>
      <c r="S158" s="176"/>
      <c r="U158" s="176"/>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2"/>
      <c r="AR158" s="162"/>
    </row>
    <row r="159" spans="1:44" s="49" customFormat="1" ht="15" x14ac:dyDescent="0.15">
      <c r="A159" s="176"/>
      <c r="B159" s="177"/>
      <c r="C159" s="178"/>
      <c r="D159" s="178"/>
      <c r="E159" s="178"/>
      <c r="F159" s="178"/>
      <c r="G159" s="176"/>
      <c r="H159" s="176"/>
      <c r="S159" s="176"/>
      <c r="U159" s="176"/>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2"/>
      <c r="AR159" s="162"/>
    </row>
    <row r="160" spans="1:44" s="49" customFormat="1" ht="15" x14ac:dyDescent="0.15">
      <c r="A160" s="176"/>
      <c r="B160" s="177"/>
      <c r="C160" s="178"/>
      <c r="D160" s="178"/>
      <c r="E160" s="178"/>
      <c r="F160" s="178"/>
      <c r="G160" s="176"/>
      <c r="H160" s="176"/>
      <c r="S160" s="176"/>
      <c r="U160" s="176"/>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2"/>
      <c r="AR160" s="162"/>
    </row>
    <row r="161" spans="1:44" s="49" customFormat="1" ht="15" x14ac:dyDescent="0.15">
      <c r="A161" s="176"/>
      <c r="B161" s="177"/>
      <c r="C161" s="178"/>
      <c r="D161" s="178"/>
      <c r="E161" s="178"/>
      <c r="F161" s="178"/>
      <c r="G161" s="176"/>
      <c r="H161" s="176"/>
      <c r="S161" s="176"/>
      <c r="U161" s="176"/>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2"/>
      <c r="AR161" s="162"/>
    </row>
    <row r="162" spans="1:44" s="49" customFormat="1" ht="15" x14ac:dyDescent="0.15">
      <c r="A162" s="176"/>
      <c r="B162" s="177"/>
      <c r="C162" s="178"/>
      <c r="D162" s="178"/>
      <c r="E162" s="178"/>
      <c r="F162" s="178"/>
      <c r="G162" s="176"/>
      <c r="H162" s="176"/>
      <c r="S162" s="176"/>
      <c r="U162" s="176"/>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2"/>
      <c r="AR162" s="162"/>
    </row>
    <row r="163" spans="1:44" s="49" customFormat="1" ht="15" x14ac:dyDescent="0.15">
      <c r="A163" s="176"/>
      <c r="B163" s="177"/>
      <c r="C163" s="178"/>
      <c r="D163" s="178"/>
      <c r="E163" s="178"/>
      <c r="F163" s="178"/>
      <c r="G163" s="176"/>
      <c r="H163" s="176"/>
      <c r="S163" s="176"/>
      <c r="U163" s="176"/>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2"/>
      <c r="AR163" s="162"/>
    </row>
    <row r="164" spans="1:44" s="49" customFormat="1" ht="15" x14ac:dyDescent="0.15">
      <c r="A164" s="176"/>
      <c r="B164" s="177"/>
      <c r="C164" s="178"/>
      <c r="D164" s="178"/>
      <c r="E164" s="178"/>
      <c r="F164" s="178"/>
      <c r="G164" s="176"/>
      <c r="H164" s="176"/>
      <c r="S164" s="176"/>
      <c r="U164" s="176"/>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2"/>
      <c r="AR164" s="162"/>
    </row>
    <row r="165" spans="1:44" s="49" customFormat="1" ht="15" x14ac:dyDescent="0.15">
      <c r="A165" s="176"/>
      <c r="B165" s="177"/>
      <c r="C165" s="178"/>
      <c r="D165" s="178"/>
      <c r="E165" s="178"/>
      <c r="F165" s="178"/>
      <c r="G165" s="176"/>
      <c r="H165" s="176"/>
      <c r="S165" s="176"/>
      <c r="U165" s="176"/>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2"/>
      <c r="AR165" s="162"/>
    </row>
    <row r="166" spans="1:44" s="49" customFormat="1" ht="15" x14ac:dyDescent="0.15">
      <c r="A166" s="176"/>
      <c r="B166" s="177"/>
      <c r="C166" s="178"/>
      <c r="D166" s="178"/>
      <c r="E166" s="178"/>
      <c r="F166" s="178"/>
      <c r="G166" s="176"/>
      <c r="H166" s="176"/>
      <c r="S166" s="176"/>
      <c r="U166" s="176"/>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2"/>
      <c r="AR166" s="162"/>
    </row>
    <row r="167" spans="1:44" s="49" customFormat="1" ht="15" x14ac:dyDescent="0.15">
      <c r="A167" s="176"/>
      <c r="B167" s="177"/>
      <c r="C167" s="178"/>
      <c r="D167" s="178"/>
      <c r="E167" s="178"/>
      <c r="F167" s="178"/>
      <c r="G167" s="176"/>
      <c r="H167" s="176"/>
      <c r="S167" s="176"/>
      <c r="U167" s="176"/>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2"/>
      <c r="AR167" s="162"/>
    </row>
    <row r="168" spans="1:44" s="49" customFormat="1" ht="15" x14ac:dyDescent="0.15">
      <c r="A168" s="176"/>
      <c r="B168" s="177"/>
      <c r="C168" s="178"/>
      <c r="D168" s="178"/>
      <c r="E168" s="178"/>
      <c r="F168" s="178"/>
      <c r="G168" s="176"/>
      <c r="H168" s="176"/>
      <c r="S168" s="176"/>
      <c r="U168" s="176"/>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2"/>
      <c r="AR168" s="162"/>
    </row>
    <row r="169" spans="1:44" s="49" customFormat="1" ht="15" x14ac:dyDescent="0.15">
      <c r="A169" s="176"/>
      <c r="B169" s="177"/>
      <c r="C169" s="178"/>
      <c r="D169" s="178"/>
      <c r="E169" s="178"/>
      <c r="F169" s="178"/>
      <c r="G169" s="176"/>
      <c r="H169" s="176"/>
      <c r="S169" s="176"/>
      <c r="U169" s="176"/>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2"/>
      <c r="AR169" s="162"/>
    </row>
    <row r="170" spans="1:44" s="49" customFormat="1" ht="15" x14ac:dyDescent="0.15">
      <c r="A170" s="176"/>
      <c r="B170" s="177"/>
      <c r="C170" s="178"/>
      <c r="D170" s="178"/>
      <c r="E170" s="178"/>
      <c r="F170" s="178"/>
      <c r="G170" s="176"/>
      <c r="H170" s="176"/>
      <c r="S170" s="176"/>
      <c r="U170" s="176"/>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2"/>
      <c r="AR170" s="162"/>
    </row>
    <row r="171" spans="1:44" s="49" customFormat="1" ht="15" x14ac:dyDescent="0.15">
      <c r="A171" s="176"/>
      <c r="B171" s="177"/>
      <c r="C171" s="178"/>
      <c r="D171" s="178"/>
      <c r="E171" s="178"/>
      <c r="F171" s="178"/>
      <c r="G171" s="176"/>
      <c r="H171" s="176"/>
      <c r="S171" s="176"/>
      <c r="U171" s="176"/>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2"/>
      <c r="AR171" s="162"/>
    </row>
    <row r="172" spans="1:44" s="49" customFormat="1" ht="15" x14ac:dyDescent="0.15">
      <c r="A172" s="176"/>
      <c r="B172" s="177"/>
      <c r="C172" s="178"/>
      <c r="D172" s="178"/>
      <c r="E172" s="178"/>
      <c r="F172" s="178"/>
      <c r="G172" s="176"/>
      <c r="H172" s="176"/>
      <c r="S172" s="176"/>
      <c r="U172" s="176"/>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2"/>
      <c r="AR172" s="162"/>
    </row>
    <row r="173" spans="1:44" s="49" customFormat="1" ht="15" x14ac:dyDescent="0.15">
      <c r="A173" s="176"/>
      <c r="B173" s="177"/>
      <c r="C173" s="178"/>
      <c r="D173" s="178"/>
      <c r="E173" s="178"/>
      <c r="F173" s="178"/>
      <c r="G173" s="176"/>
      <c r="H173" s="176"/>
      <c r="S173" s="176"/>
      <c r="U173" s="176"/>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2"/>
      <c r="AR173" s="162"/>
    </row>
    <row r="174" spans="1:44" s="49" customFormat="1" ht="15" x14ac:dyDescent="0.15">
      <c r="A174" s="176"/>
      <c r="B174" s="177"/>
      <c r="C174" s="178"/>
      <c r="D174" s="178"/>
      <c r="E174" s="178"/>
      <c r="F174" s="178"/>
      <c r="G174" s="176"/>
      <c r="H174" s="176"/>
      <c r="S174" s="176"/>
      <c r="U174" s="176"/>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2"/>
      <c r="AR174" s="162"/>
    </row>
    <row r="175" spans="1:44" s="49" customFormat="1" ht="15" x14ac:dyDescent="0.15">
      <c r="A175" s="176"/>
      <c r="B175" s="177"/>
      <c r="C175" s="178"/>
      <c r="D175" s="178"/>
      <c r="E175" s="178"/>
      <c r="F175" s="178"/>
      <c r="G175" s="176"/>
      <c r="H175" s="176"/>
      <c r="S175" s="176"/>
      <c r="U175" s="176"/>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2"/>
      <c r="AR175" s="162"/>
    </row>
    <row r="176" spans="1:44" s="49" customFormat="1" ht="15" x14ac:dyDescent="0.15">
      <c r="A176" s="176"/>
      <c r="B176" s="177"/>
      <c r="C176" s="178"/>
      <c r="D176" s="178"/>
      <c r="E176" s="178"/>
      <c r="F176" s="178"/>
      <c r="G176" s="176"/>
      <c r="H176" s="176"/>
      <c r="S176" s="176"/>
      <c r="U176" s="176"/>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2"/>
      <c r="AR176" s="162"/>
    </row>
    <row r="177" spans="1:44" s="49" customFormat="1" ht="15" x14ac:dyDescent="0.15">
      <c r="A177" s="176"/>
      <c r="B177" s="177"/>
      <c r="C177" s="178"/>
      <c r="D177" s="178"/>
      <c r="E177" s="178"/>
      <c r="F177" s="178"/>
      <c r="G177" s="176"/>
      <c r="H177" s="176"/>
      <c r="S177" s="176"/>
      <c r="U177" s="176"/>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2"/>
      <c r="AR177" s="162"/>
    </row>
    <row r="178" spans="1:44" s="49" customFormat="1" ht="15" x14ac:dyDescent="0.15">
      <c r="A178" s="176"/>
      <c r="B178" s="177"/>
      <c r="C178" s="178"/>
      <c r="D178" s="178"/>
      <c r="E178" s="178"/>
      <c r="F178" s="178"/>
      <c r="G178" s="176"/>
      <c r="H178" s="176"/>
      <c r="S178" s="176"/>
      <c r="U178" s="176"/>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2"/>
      <c r="AR178" s="162"/>
    </row>
    <row r="179" spans="1:44" s="49" customFormat="1" ht="15" x14ac:dyDescent="0.15">
      <c r="A179" s="176"/>
      <c r="B179" s="177"/>
      <c r="C179" s="178"/>
      <c r="D179" s="178"/>
      <c r="E179" s="178"/>
      <c r="F179" s="178"/>
      <c r="G179" s="176"/>
      <c r="H179" s="176"/>
      <c r="S179" s="176"/>
      <c r="U179" s="176"/>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2"/>
      <c r="AR179" s="162"/>
    </row>
    <row r="180" spans="1:44" s="49" customFormat="1" ht="15" x14ac:dyDescent="0.15">
      <c r="A180" s="176"/>
      <c r="B180" s="177"/>
      <c r="C180" s="178"/>
      <c r="D180" s="178"/>
      <c r="E180" s="178"/>
      <c r="F180" s="178"/>
      <c r="G180" s="176"/>
      <c r="H180" s="176"/>
      <c r="S180" s="176"/>
      <c r="U180" s="176"/>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2"/>
      <c r="AR180" s="162"/>
    </row>
    <row r="181" spans="1:44" s="49" customFormat="1" ht="15" x14ac:dyDescent="0.15">
      <c r="A181" s="176"/>
      <c r="B181" s="177"/>
      <c r="C181" s="178"/>
      <c r="D181" s="178"/>
      <c r="E181" s="178"/>
      <c r="F181" s="178"/>
      <c r="G181" s="176"/>
      <c r="H181" s="176"/>
      <c r="S181" s="176"/>
      <c r="U181" s="176"/>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2"/>
      <c r="AR181" s="162"/>
    </row>
    <row r="182" spans="1:44" s="49" customFormat="1" ht="15" x14ac:dyDescent="0.15">
      <c r="A182" s="176"/>
      <c r="B182" s="177"/>
      <c r="C182" s="178"/>
      <c r="D182" s="178"/>
      <c r="E182" s="178"/>
      <c r="F182" s="178"/>
      <c r="G182" s="176"/>
      <c r="H182" s="176"/>
      <c r="S182" s="176"/>
      <c r="U182" s="176"/>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2"/>
      <c r="AR182" s="162"/>
    </row>
    <row r="183" spans="1:44" s="49" customFormat="1" ht="15" x14ac:dyDescent="0.15">
      <c r="A183" s="176"/>
      <c r="B183" s="177"/>
      <c r="C183" s="178"/>
      <c r="D183" s="178"/>
      <c r="E183" s="178"/>
      <c r="F183" s="178"/>
      <c r="G183" s="176"/>
      <c r="H183" s="176"/>
      <c r="S183" s="176"/>
      <c r="U183" s="176"/>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2"/>
      <c r="AR183" s="162"/>
    </row>
    <row r="184" spans="1:44" s="49" customFormat="1" ht="15" x14ac:dyDescent="0.15">
      <c r="A184" s="176"/>
      <c r="B184" s="177"/>
      <c r="C184" s="178"/>
      <c r="D184" s="178"/>
      <c r="E184" s="178"/>
      <c r="F184" s="178"/>
      <c r="G184" s="176"/>
      <c r="H184" s="176"/>
      <c r="S184" s="176"/>
      <c r="U184" s="176"/>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2"/>
      <c r="AR184" s="162"/>
    </row>
    <row r="185" spans="1:44" s="49" customFormat="1" ht="15" x14ac:dyDescent="0.15">
      <c r="A185" s="176"/>
      <c r="B185" s="177"/>
      <c r="C185" s="178"/>
      <c r="D185" s="178"/>
      <c r="E185" s="178"/>
      <c r="F185" s="178"/>
      <c r="G185" s="176"/>
      <c r="H185" s="176"/>
      <c r="S185" s="176"/>
      <c r="U185" s="176"/>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2"/>
      <c r="AR185" s="162"/>
    </row>
    <row r="186" spans="1:44" s="49" customFormat="1" ht="15" x14ac:dyDescent="0.15">
      <c r="A186" s="176"/>
      <c r="B186" s="177"/>
      <c r="C186" s="178"/>
      <c r="D186" s="178"/>
      <c r="E186" s="178"/>
      <c r="F186" s="178"/>
      <c r="G186" s="176"/>
      <c r="H186" s="176"/>
      <c r="S186" s="176"/>
      <c r="U186" s="176"/>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2"/>
      <c r="AR186" s="162"/>
    </row>
    <row r="187" spans="1:44" s="49" customFormat="1" ht="15" x14ac:dyDescent="0.15">
      <c r="A187" s="176"/>
      <c r="B187" s="177"/>
      <c r="C187" s="178"/>
      <c r="D187" s="178"/>
      <c r="E187" s="178"/>
      <c r="F187" s="178"/>
      <c r="G187" s="176"/>
      <c r="H187" s="176"/>
      <c r="S187" s="176"/>
      <c r="U187" s="176"/>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2"/>
      <c r="AR187" s="162"/>
    </row>
    <row r="188" spans="1:44" s="49" customFormat="1" ht="15" x14ac:dyDescent="0.15">
      <c r="A188" s="176"/>
      <c r="B188" s="177"/>
      <c r="C188" s="178"/>
      <c r="D188" s="178"/>
      <c r="E188" s="178"/>
      <c r="F188" s="178"/>
      <c r="G188" s="176"/>
      <c r="H188" s="176"/>
      <c r="S188" s="176"/>
      <c r="U188" s="176"/>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2"/>
      <c r="AR188" s="162"/>
    </row>
    <row r="189" spans="1:44" s="49" customFormat="1" ht="15" x14ac:dyDescent="0.15">
      <c r="A189" s="176"/>
      <c r="B189" s="177"/>
      <c r="C189" s="178"/>
      <c r="D189" s="178"/>
      <c r="E189" s="178"/>
      <c r="F189" s="178"/>
      <c r="G189" s="176"/>
      <c r="H189" s="176"/>
      <c r="S189" s="176"/>
      <c r="U189" s="176"/>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2"/>
      <c r="AR189" s="162"/>
    </row>
    <row r="190" spans="1:44" s="49" customFormat="1" ht="15" x14ac:dyDescent="0.15">
      <c r="A190" s="176"/>
      <c r="B190" s="177"/>
      <c r="C190" s="178"/>
      <c r="D190" s="178"/>
      <c r="E190" s="178"/>
      <c r="F190" s="178"/>
      <c r="G190" s="176"/>
      <c r="H190" s="176"/>
      <c r="S190" s="176"/>
      <c r="U190" s="176"/>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2"/>
      <c r="AR190" s="162"/>
    </row>
    <row r="191" spans="1:44" s="49" customFormat="1" ht="15" x14ac:dyDescent="0.15">
      <c r="A191" s="176"/>
      <c r="B191" s="177"/>
      <c r="C191" s="178"/>
      <c r="D191" s="178"/>
      <c r="E191" s="178"/>
      <c r="F191" s="178"/>
      <c r="G191" s="176"/>
      <c r="H191" s="176"/>
      <c r="S191" s="176"/>
      <c r="U191" s="176"/>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2"/>
      <c r="AR191" s="162"/>
    </row>
    <row r="192" spans="1:44" s="49" customFormat="1" ht="15" x14ac:dyDescent="0.15">
      <c r="A192" s="176"/>
      <c r="B192" s="177"/>
      <c r="C192" s="178"/>
      <c r="D192" s="178"/>
      <c r="E192" s="178"/>
      <c r="F192" s="178"/>
      <c r="G192" s="176"/>
      <c r="H192" s="176"/>
      <c r="S192" s="176"/>
      <c r="U192" s="176"/>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2"/>
      <c r="AR192" s="162"/>
    </row>
    <row r="193" spans="1:44" s="49" customFormat="1" ht="15" x14ac:dyDescent="0.15">
      <c r="A193" s="176"/>
      <c r="B193" s="177"/>
      <c r="C193" s="178"/>
      <c r="D193" s="178"/>
      <c r="E193" s="178"/>
      <c r="F193" s="178"/>
      <c r="G193" s="176"/>
      <c r="H193" s="176"/>
      <c r="S193" s="176"/>
      <c r="U193" s="176"/>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2"/>
      <c r="AR193" s="162"/>
    </row>
    <row r="194" spans="1:44" s="49" customFormat="1" ht="15" x14ac:dyDescent="0.15">
      <c r="A194" s="176"/>
      <c r="B194" s="177"/>
      <c r="C194" s="178"/>
      <c r="D194" s="178"/>
      <c r="E194" s="178"/>
      <c r="F194" s="178"/>
      <c r="G194" s="176"/>
      <c r="H194" s="176"/>
      <c r="S194" s="176"/>
      <c r="U194" s="176"/>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2"/>
      <c r="AR194" s="162"/>
    </row>
    <row r="195" spans="1:44" s="49" customFormat="1" ht="15" x14ac:dyDescent="0.15">
      <c r="A195" s="176"/>
      <c r="B195" s="177"/>
      <c r="C195" s="178"/>
      <c r="D195" s="178"/>
      <c r="E195" s="178"/>
      <c r="F195" s="178"/>
      <c r="G195" s="176"/>
      <c r="H195" s="176"/>
      <c r="S195" s="176"/>
      <c r="U195" s="176"/>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2"/>
      <c r="AR195" s="162"/>
    </row>
    <row r="196" spans="1:44" s="49" customFormat="1" ht="15" x14ac:dyDescent="0.15">
      <c r="A196" s="176"/>
      <c r="B196" s="177"/>
      <c r="C196" s="178"/>
      <c r="D196" s="178"/>
      <c r="E196" s="178"/>
      <c r="F196" s="178"/>
      <c r="G196" s="176"/>
      <c r="H196" s="176"/>
      <c r="S196" s="176"/>
      <c r="U196" s="176"/>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2"/>
      <c r="AR196" s="162"/>
    </row>
    <row r="197" spans="1:44" s="49" customFormat="1" ht="15" x14ac:dyDescent="0.15">
      <c r="A197" s="176"/>
      <c r="B197" s="177"/>
      <c r="C197" s="178"/>
      <c r="D197" s="178"/>
      <c r="E197" s="178"/>
      <c r="F197" s="178"/>
      <c r="G197" s="176"/>
      <c r="H197" s="176"/>
      <c r="S197" s="176"/>
      <c r="U197" s="176"/>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2"/>
      <c r="AR197" s="162"/>
    </row>
    <row r="198" spans="1:44" s="49" customFormat="1" ht="15" x14ac:dyDescent="0.15">
      <c r="A198" s="176"/>
      <c r="B198" s="177"/>
      <c r="C198" s="178"/>
      <c r="D198" s="178"/>
      <c r="E198" s="178"/>
      <c r="F198" s="178"/>
      <c r="G198" s="176"/>
      <c r="H198" s="176"/>
      <c r="S198" s="176"/>
      <c r="U198" s="176"/>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2"/>
      <c r="AR198" s="162"/>
    </row>
    <row r="199" spans="1:44" s="49" customFormat="1" ht="15" x14ac:dyDescent="0.15">
      <c r="A199" s="176"/>
      <c r="B199" s="177"/>
      <c r="C199" s="178"/>
      <c r="D199" s="178"/>
      <c r="E199" s="178"/>
      <c r="F199" s="178"/>
      <c r="G199" s="176"/>
      <c r="H199" s="176"/>
      <c r="S199" s="176"/>
      <c r="U199" s="176"/>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2"/>
      <c r="AR199" s="162"/>
    </row>
    <row r="200" spans="1:44" s="49" customFormat="1" ht="15" x14ac:dyDescent="0.15">
      <c r="A200" s="176"/>
      <c r="B200" s="177"/>
      <c r="C200" s="178"/>
      <c r="D200" s="178"/>
      <c r="E200" s="178"/>
      <c r="F200" s="178"/>
      <c r="G200" s="176"/>
      <c r="H200" s="176"/>
      <c r="S200" s="176"/>
      <c r="U200" s="176"/>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2"/>
      <c r="AR200" s="162"/>
    </row>
    <row r="201" spans="1:44" s="49" customFormat="1" ht="15" x14ac:dyDescent="0.15">
      <c r="A201" s="176"/>
      <c r="B201" s="177"/>
      <c r="C201" s="178"/>
      <c r="D201" s="178"/>
      <c r="E201" s="178"/>
      <c r="F201" s="178"/>
      <c r="G201" s="176"/>
      <c r="H201" s="176"/>
      <c r="S201" s="176"/>
      <c r="U201" s="176"/>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2"/>
      <c r="AR201" s="162"/>
    </row>
    <row r="202" spans="1:44" s="49" customFormat="1" ht="15" x14ac:dyDescent="0.15">
      <c r="A202" s="176"/>
      <c r="B202" s="177"/>
      <c r="C202" s="178"/>
      <c r="D202" s="178"/>
      <c r="E202" s="178"/>
      <c r="F202" s="178"/>
      <c r="G202" s="176"/>
      <c r="H202" s="176"/>
      <c r="S202" s="176"/>
      <c r="U202" s="176"/>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2"/>
      <c r="AR202" s="162"/>
    </row>
    <row r="203" spans="1:44" s="49" customFormat="1" ht="15" x14ac:dyDescent="0.15">
      <c r="A203" s="176"/>
      <c r="B203" s="177"/>
      <c r="C203" s="178"/>
      <c r="D203" s="178"/>
      <c r="E203" s="178"/>
      <c r="F203" s="178"/>
      <c r="G203" s="176"/>
      <c r="H203" s="176"/>
      <c r="S203" s="176"/>
      <c r="U203" s="176"/>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2"/>
      <c r="AR203" s="162"/>
    </row>
    <row r="204" spans="1:44" s="49" customFormat="1" ht="15" x14ac:dyDescent="0.15">
      <c r="A204" s="176"/>
      <c r="B204" s="177"/>
      <c r="C204" s="178"/>
      <c r="D204" s="178"/>
      <c r="E204" s="178"/>
      <c r="F204" s="178"/>
      <c r="G204" s="176"/>
      <c r="H204" s="176"/>
      <c r="S204" s="176"/>
      <c r="U204" s="176"/>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2"/>
      <c r="AR204" s="162"/>
    </row>
    <row r="205" spans="1:44" s="49" customFormat="1" ht="15" x14ac:dyDescent="0.15">
      <c r="A205" s="176"/>
      <c r="B205" s="177"/>
      <c r="C205" s="178"/>
      <c r="D205" s="178"/>
      <c r="E205" s="178"/>
      <c r="F205" s="178"/>
      <c r="G205" s="176"/>
      <c r="H205" s="176"/>
      <c r="S205" s="176"/>
      <c r="U205" s="176"/>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2"/>
      <c r="AR205" s="162"/>
    </row>
    <row r="206" spans="1:44" s="49" customFormat="1" ht="15" x14ac:dyDescent="0.15">
      <c r="A206" s="176"/>
      <c r="B206" s="177"/>
      <c r="C206" s="178"/>
      <c r="D206" s="178"/>
      <c r="E206" s="178"/>
      <c r="F206" s="178"/>
      <c r="G206" s="176"/>
      <c r="H206" s="176"/>
      <c r="S206" s="176"/>
      <c r="U206" s="176"/>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2"/>
      <c r="AR206" s="162"/>
    </row>
    <row r="207" spans="1:44" s="49" customFormat="1" ht="15" x14ac:dyDescent="0.15">
      <c r="A207" s="176"/>
      <c r="B207" s="177"/>
      <c r="C207" s="178"/>
      <c r="D207" s="178"/>
      <c r="E207" s="178"/>
      <c r="F207" s="178"/>
      <c r="G207" s="176"/>
      <c r="H207" s="176"/>
      <c r="S207" s="176"/>
      <c r="U207" s="176"/>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2"/>
      <c r="AR207" s="162"/>
    </row>
    <row r="208" spans="1:44" s="49" customFormat="1" ht="15" x14ac:dyDescent="0.15">
      <c r="A208" s="176"/>
      <c r="B208" s="177"/>
      <c r="C208" s="178"/>
      <c r="D208" s="178"/>
      <c r="E208" s="178"/>
      <c r="F208" s="178"/>
      <c r="G208" s="176"/>
      <c r="H208" s="176"/>
      <c r="S208" s="176"/>
      <c r="U208" s="176"/>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2"/>
      <c r="AR208" s="162"/>
    </row>
    <row r="209" spans="1:44" s="49" customFormat="1" ht="15" x14ac:dyDescent="0.15">
      <c r="A209" s="176"/>
      <c r="B209" s="177"/>
      <c r="C209" s="178"/>
      <c r="D209" s="178"/>
      <c r="E209" s="178"/>
      <c r="F209" s="178"/>
      <c r="G209" s="176"/>
      <c r="H209" s="176"/>
      <c r="S209" s="176"/>
      <c r="U209" s="176"/>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2"/>
      <c r="AR209" s="162"/>
    </row>
    <row r="210" spans="1:44" s="49" customFormat="1" ht="15" x14ac:dyDescent="0.15">
      <c r="A210" s="176"/>
      <c r="B210" s="177"/>
      <c r="C210" s="178"/>
      <c r="D210" s="178"/>
      <c r="E210" s="178"/>
      <c r="F210" s="178"/>
      <c r="G210" s="176"/>
      <c r="H210" s="176"/>
      <c r="S210" s="176"/>
      <c r="U210" s="176"/>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2"/>
      <c r="AR210" s="162"/>
    </row>
    <row r="211" spans="1:44" s="49" customFormat="1" ht="15" x14ac:dyDescent="0.15">
      <c r="A211" s="176"/>
      <c r="B211" s="177"/>
      <c r="C211" s="178"/>
      <c r="D211" s="178"/>
      <c r="E211" s="178"/>
      <c r="F211" s="178"/>
      <c r="G211" s="176"/>
      <c r="H211" s="176"/>
      <c r="S211" s="176"/>
      <c r="U211" s="176"/>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2"/>
      <c r="AR211" s="162"/>
    </row>
    <row r="212" spans="1:44" s="49" customFormat="1" ht="15" x14ac:dyDescent="0.15">
      <c r="A212" s="176"/>
      <c r="B212" s="177"/>
      <c r="C212" s="178"/>
      <c r="D212" s="178"/>
      <c r="E212" s="178"/>
      <c r="F212" s="178"/>
      <c r="G212" s="176"/>
      <c r="H212" s="176"/>
      <c r="S212" s="176"/>
      <c r="U212" s="176"/>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2"/>
      <c r="AR212" s="162"/>
    </row>
    <row r="213" spans="1:44" s="49" customFormat="1" ht="15" x14ac:dyDescent="0.15">
      <c r="A213" s="176"/>
      <c r="B213" s="177"/>
      <c r="C213" s="178"/>
      <c r="D213" s="178"/>
      <c r="E213" s="178"/>
      <c r="F213" s="178"/>
      <c r="G213" s="176"/>
      <c r="H213" s="176"/>
      <c r="S213" s="176"/>
      <c r="U213" s="176"/>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2"/>
      <c r="AR213" s="162"/>
    </row>
    <row r="214" spans="1:44" s="49" customFormat="1" ht="15" x14ac:dyDescent="0.15">
      <c r="A214" s="176"/>
      <c r="B214" s="177"/>
      <c r="C214" s="178"/>
      <c r="D214" s="178"/>
      <c r="E214" s="178"/>
      <c r="F214" s="178"/>
      <c r="G214" s="176"/>
      <c r="H214" s="176"/>
      <c r="S214" s="176"/>
      <c r="U214" s="176"/>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2"/>
      <c r="AR214" s="162"/>
    </row>
    <row r="215" spans="1:44" s="49" customFormat="1" ht="15" x14ac:dyDescent="0.15">
      <c r="A215" s="176"/>
      <c r="B215" s="177"/>
      <c r="C215" s="178"/>
      <c r="D215" s="178"/>
      <c r="E215" s="178"/>
      <c r="F215" s="178"/>
      <c r="G215" s="176"/>
      <c r="H215" s="176"/>
      <c r="S215" s="176"/>
      <c r="U215" s="176"/>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2"/>
      <c r="AR215" s="162"/>
    </row>
    <row r="216" spans="1:44" s="49" customFormat="1" ht="15" x14ac:dyDescent="0.15">
      <c r="A216" s="176"/>
      <c r="B216" s="177"/>
      <c r="C216" s="178"/>
      <c r="D216" s="178"/>
      <c r="E216" s="178"/>
      <c r="F216" s="178"/>
      <c r="G216" s="176"/>
      <c r="H216" s="176"/>
      <c r="S216" s="176"/>
      <c r="U216" s="176"/>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2"/>
      <c r="AR216" s="162"/>
    </row>
    <row r="217" spans="1:44" s="49" customFormat="1" ht="15" x14ac:dyDescent="0.15">
      <c r="A217" s="176"/>
      <c r="B217" s="177"/>
      <c r="C217" s="178"/>
      <c r="D217" s="178"/>
      <c r="E217" s="178"/>
      <c r="F217" s="178"/>
      <c r="G217" s="176"/>
      <c r="H217" s="176"/>
      <c r="S217" s="176"/>
      <c r="U217" s="176"/>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2"/>
      <c r="AR217" s="162"/>
    </row>
    <row r="218" spans="1:44" s="49" customFormat="1" ht="15" x14ac:dyDescent="0.15">
      <c r="A218" s="176"/>
      <c r="B218" s="177"/>
      <c r="C218" s="178"/>
      <c r="D218" s="178"/>
      <c r="E218" s="178"/>
      <c r="F218" s="178"/>
      <c r="G218" s="176"/>
      <c r="H218" s="176"/>
      <c r="S218" s="176"/>
      <c r="U218" s="176"/>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2"/>
      <c r="AR218" s="162"/>
    </row>
    <row r="219" spans="1:44" s="49" customFormat="1" ht="15" x14ac:dyDescent="0.15">
      <c r="A219" s="176"/>
      <c r="B219" s="177"/>
      <c r="C219" s="178"/>
      <c r="D219" s="178"/>
      <c r="E219" s="178"/>
      <c r="F219" s="178"/>
      <c r="G219" s="176"/>
      <c r="H219" s="176"/>
      <c r="S219" s="176"/>
      <c r="U219" s="176"/>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2"/>
      <c r="AR219" s="162"/>
    </row>
    <row r="220" spans="1:44" s="49" customFormat="1" ht="15" x14ac:dyDescent="0.15">
      <c r="A220" s="176"/>
      <c r="B220" s="177"/>
      <c r="C220" s="178"/>
      <c r="D220" s="178"/>
      <c r="E220" s="178"/>
      <c r="F220" s="178"/>
      <c r="G220" s="176"/>
      <c r="H220" s="176"/>
      <c r="S220" s="176"/>
      <c r="U220" s="176"/>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2"/>
      <c r="AR220" s="162"/>
    </row>
    <row r="221" spans="1:44" s="49" customFormat="1" ht="15" x14ac:dyDescent="0.15">
      <c r="A221" s="176"/>
      <c r="B221" s="177"/>
      <c r="C221" s="178"/>
      <c r="D221" s="178"/>
      <c r="E221" s="178"/>
      <c r="F221" s="178"/>
      <c r="G221" s="176"/>
      <c r="H221" s="176"/>
      <c r="S221" s="176"/>
      <c r="U221" s="176"/>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2"/>
      <c r="AR221" s="162"/>
    </row>
    <row r="222" spans="1:44" s="49" customFormat="1" ht="15" x14ac:dyDescent="0.15">
      <c r="A222" s="176"/>
      <c r="B222" s="177"/>
      <c r="C222" s="178"/>
      <c r="D222" s="178"/>
      <c r="E222" s="178"/>
      <c r="F222" s="178"/>
      <c r="G222" s="176"/>
      <c r="H222" s="176"/>
      <c r="S222" s="176"/>
      <c r="U222" s="176"/>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2"/>
      <c r="AR222" s="162"/>
    </row>
    <row r="223" spans="1:44" s="49" customFormat="1" ht="15" x14ac:dyDescent="0.15">
      <c r="A223" s="176"/>
      <c r="B223" s="177"/>
      <c r="C223" s="178"/>
      <c r="D223" s="178"/>
      <c r="E223" s="178"/>
      <c r="F223" s="178"/>
      <c r="G223" s="176"/>
      <c r="H223" s="176"/>
      <c r="S223" s="176"/>
      <c r="U223" s="176"/>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2"/>
      <c r="AR223" s="162"/>
    </row>
    <row r="224" spans="1:44" s="49" customFormat="1" ht="15" x14ac:dyDescent="0.15">
      <c r="A224" s="176"/>
      <c r="B224" s="177"/>
      <c r="C224" s="178"/>
      <c r="D224" s="178"/>
      <c r="E224" s="178"/>
      <c r="F224" s="178"/>
      <c r="G224" s="176"/>
      <c r="H224" s="176"/>
      <c r="S224" s="176"/>
      <c r="U224" s="176"/>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2"/>
      <c r="AR224" s="162"/>
    </row>
    <row r="225" spans="1:44" s="49" customFormat="1" ht="15" x14ac:dyDescent="0.15">
      <c r="A225" s="176"/>
      <c r="B225" s="177"/>
      <c r="C225" s="178"/>
      <c r="D225" s="178"/>
      <c r="E225" s="178"/>
      <c r="F225" s="178"/>
      <c r="G225" s="176"/>
      <c r="H225" s="176"/>
      <c r="S225" s="176"/>
      <c r="U225" s="176"/>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2"/>
      <c r="AR225" s="162"/>
    </row>
    <row r="226" spans="1:44" s="49" customFormat="1" ht="15" x14ac:dyDescent="0.15">
      <c r="A226" s="176"/>
      <c r="B226" s="177"/>
      <c r="C226" s="178"/>
      <c r="D226" s="178"/>
      <c r="E226" s="178"/>
      <c r="F226" s="178"/>
      <c r="G226" s="176"/>
      <c r="H226" s="176"/>
      <c r="S226" s="176"/>
      <c r="U226" s="176"/>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2"/>
      <c r="AR226" s="162"/>
    </row>
    <row r="227" spans="1:44" s="49" customFormat="1" ht="15" x14ac:dyDescent="0.15">
      <c r="A227" s="176"/>
      <c r="B227" s="177"/>
      <c r="C227" s="178"/>
      <c r="D227" s="178"/>
      <c r="E227" s="178"/>
      <c r="F227" s="178"/>
      <c r="G227" s="176"/>
      <c r="H227" s="176"/>
      <c r="S227" s="176"/>
      <c r="U227" s="176"/>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2"/>
      <c r="AR227" s="162"/>
    </row>
    <row r="228" spans="1:44" s="49" customFormat="1" ht="15" x14ac:dyDescent="0.15">
      <c r="A228" s="176"/>
      <c r="B228" s="177"/>
      <c r="C228" s="178"/>
      <c r="D228" s="178"/>
      <c r="E228" s="178"/>
      <c r="F228" s="178"/>
      <c r="G228" s="176"/>
      <c r="H228" s="176"/>
      <c r="S228" s="176"/>
      <c r="U228" s="176"/>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2"/>
      <c r="AR228" s="162"/>
    </row>
    <row r="229" spans="1:44" s="49" customFormat="1" ht="15" x14ac:dyDescent="0.15">
      <c r="A229" s="176"/>
      <c r="B229" s="177"/>
      <c r="C229" s="178"/>
      <c r="D229" s="178"/>
      <c r="E229" s="178"/>
      <c r="F229" s="178"/>
      <c r="G229" s="176"/>
      <c r="H229" s="176"/>
      <c r="S229" s="176"/>
      <c r="U229" s="176"/>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2"/>
      <c r="AR229" s="162"/>
    </row>
    <row r="230" spans="1:44" s="49" customFormat="1" ht="15" x14ac:dyDescent="0.15">
      <c r="A230" s="176"/>
      <c r="B230" s="177"/>
      <c r="C230" s="178"/>
      <c r="D230" s="178"/>
      <c r="E230" s="178"/>
      <c r="F230" s="178"/>
      <c r="G230" s="176"/>
      <c r="H230" s="176"/>
      <c r="S230" s="176"/>
      <c r="U230" s="176"/>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2"/>
      <c r="AR230" s="162"/>
    </row>
    <row r="231" spans="1:44" s="49" customFormat="1" ht="15" x14ac:dyDescent="0.15">
      <c r="A231" s="176"/>
      <c r="B231" s="177"/>
      <c r="C231" s="178"/>
      <c r="D231" s="178"/>
      <c r="E231" s="178"/>
      <c r="F231" s="178"/>
      <c r="G231" s="176"/>
      <c r="H231" s="176"/>
      <c r="S231" s="176"/>
      <c r="U231" s="176"/>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2"/>
      <c r="AR231" s="162"/>
    </row>
    <row r="232" spans="1:44" s="49" customFormat="1" ht="15" x14ac:dyDescent="0.15">
      <c r="A232" s="176"/>
      <c r="B232" s="177"/>
      <c r="C232" s="178"/>
      <c r="D232" s="178"/>
      <c r="E232" s="178"/>
      <c r="F232" s="178"/>
      <c r="G232" s="176"/>
      <c r="H232" s="176"/>
      <c r="S232" s="176"/>
      <c r="U232" s="176"/>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2"/>
      <c r="AR232" s="162"/>
    </row>
    <row r="233" spans="1:44" s="49" customFormat="1" ht="15" x14ac:dyDescent="0.15">
      <c r="A233" s="176"/>
      <c r="B233" s="177"/>
      <c r="C233" s="178"/>
      <c r="D233" s="178"/>
      <c r="E233" s="178"/>
      <c r="F233" s="178"/>
      <c r="G233" s="176"/>
      <c r="H233" s="176"/>
      <c r="S233" s="176"/>
      <c r="U233" s="176"/>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2"/>
      <c r="AR233" s="162"/>
    </row>
    <row r="234" spans="1:44" s="49" customFormat="1" ht="15" x14ac:dyDescent="0.15">
      <c r="A234" s="176"/>
      <c r="B234" s="177"/>
      <c r="C234" s="178"/>
      <c r="D234" s="178"/>
      <c r="E234" s="178"/>
      <c r="F234" s="178"/>
      <c r="G234" s="176"/>
      <c r="H234" s="176"/>
      <c r="S234" s="176"/>
      <c r="U234" s="176"/>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2"/>
      <c r="AR234" s="162"/>
    </row>
    <row r="235" spans="1:44" s="49" customFormat="1" ht="15" x14ac:dyDescent="0.15">
      <c r="A235" s="176"/>
      <c r="B235" s="177"/>
      <c r="C235" s="178"/>
      <c r="D235" s="178"/>
      <c r="E235" s="178"/>
      <c r="F235" s="178"/>
      <c r="G235" s="176"/>
      <c r="H235" s="176"/>
      <c r="S235" s="176"/>
      <c r="U235" s="176"/>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2"/>
      <c r="AR235" s="162"/>
    </row>
    <row r="236" spans="1:44" s="49" customFormat="1" ht="15" x14ac:dyDescent="0.15">
      <c r="A236" s="176"/>
      <c r="B236" s="177"/>
      <c r="C236" s="178"/>
      <c r="D236" s="178"/>
      <c r="E236" s="178"/>
      <c r="F236" s="178"/>
      <c r="G236" s="176"/>
      <c r="H236" s="176"/>
      <c r="S236" s="176"/>
      <c r="U236" s="176"/>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2"/>
      <c r="AR236" s="162"/>
    </row>
    <row r="237" spans="1:44" s="49" customFormat="1" ht="15" x14ac:dyDescent="0.15">
      <c r="A237" s="176"/>
      <c r="B237" s="177"/>
      <c r="C237" s="178"/>
      <c r="D237" s="178"/>
      <c r="E237" s="178"/>
      <c r="F237" s="178"/>
      <c r="G237" s="176"/>
      <c r="H237" s="176"/>
      <c r="S237" s="176"/>
      <c r="U237" s="176"/>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2"/>
      <c r="AR237" s="162"/>
    </row>
    <row r="238" spans="1:44" s="49" customFormat="1" ht="15" x14ac:dyDescent="0.15">
      <c r="A238" s="176"/>
      <c r="B238" s="177"/>
      <c r="C238" s="178"/>
      <c r="D238" s="178"/>
      <c r="E238" s="178"/>
      <c r="F238" s="178"/>
      <c r="G238" s="176"/>
      <c r="H238" s="176"/>
      <c r="S238" s="176"/>
      <c r="U238" s="176"/>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2"/>
      <c r="AR238" s="162"/>
    </row>
    <row r="239" spans="1:44" s="49" customFormat="1" ht="15" x14ac:dyDescent="0.15">
      <c r="A239" s="176"/>
      <c r="B239" s="177"/>
      <c r="C239" s="178"/>
      <c r="D239" s="178"/>
      <c r="E239" s="178"/>
      <c r="F239" s="178"/>
      <c r="G239" s="176"/>
      <c r="H239" s="176"/>
      <c r="S239" s="176"/>
      <c r="U239" s="176"/>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2"/>
      <c r="AR239" s="162"/>
    </row>
    <row r="240" spans="1:44" s="49" customFormat="1" ht="15" x14ac:dyDescent="0.15">
      <c r="A240" s="176"/>
      <c r="B240" s="177"/>
      <c r="C240" s="178"/>
      <c r="D240" s="178"/>
      <c r="E240" s="178"/>
      <c r="F240" s="178"/>
      <c r="G240" s="176"/>
      <c r="H240" s="176"/>
      <c r="S240" s="176"/>
      <c r="U240" s="176"/>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2"/>
      <c r="AR240" s="162"/>
    </row>
    <row r="241" spans="1:44" s="49" customFormat="1" ht="15" x14ac:dyDescent="0.15">
      <c r="A241" s="176"/>
      <c r="B241" s="177"/>
      <c r="C241" s="178"/>
      <c r="D241" s="178"/>
      <c r="E241" s="178"/>
      <c r="F241" s="178"/>
      <c r="G241" s="176"/>
      <c r="H241" s="176"/>
      <c r="S241" s="176"/>
      <c r="U241" s="176"/>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2"/>
      <c r="AR241" s="162"/>
    </row>
    <row r="242" spans="1:44" s="49" customFormat="1" ht="15" x14ac:dyDescent="0.15">
      <c r="A242" s="176"/>
      <c r="B242" s="177"/>
      <c r="C242" s="178"/>
      <c r="D242" s="178"/>
      <c r="E242" s="178"/>
      <c r="F242" s="178"/>
      <c r="G242" s="176"/>
      <c r="H242" s="176"/>
      <c r="S242" s="176"/>
      <c r="U242" s="176"/>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2"/>
      <c r="AR242" s="162"/>
    </row>
    <row r="243" spans="1:44" s="49" customFormat="1" ht="15" x14ac:dyDescent="0.15">
      <c r="A243" s="176"/>
      <c r="B243" s="177"/>
      <c r="C243" s="178"/>
      <c r="D243" s="178"/>
      <c r="E243" s="178"/>
      <c r="F243" s="178"/>
      <c r="G243" s="176"/>
      <c r="H243" s="176"/>
      <c r="S243" s="176"/>
      <c r="U243" s="176"/>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2"/>
      <c r="AR243" s="162"/>
    </row>
    <row r="244" spans="1:44" s="49" customFormat="1" ht="15" x14ac:dyDescent="0.15">
      <c r="A244" s="176"/>
      <c r="B244" s="177"/>
      <c r="C244" s="178"/>
      <c r="D244" s="178"/>
      <c r="E244" s="178"/>
      <c r="F244" s="178"/>
      <c r="G244" s="176"/>
      <c r="H244" s="176"/>
      <c r="S244" s="176"/>
      <c r="U244" s="176"/>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2"/>
      <c r="AR244" s="162"/>
    </row>
    <row r="245" spans="1:44" x14ac:dyDescent="0.15">
      <c r="B245" s="181"/>
      <c r="C245" s="182"/>
      <c r="D245" s="182"/>
      <c r="E245" s="182"/>
      <c r="F245" s="182"/>
    </row>
    <row r="246" spans="1:44" x14ac:dyDescent="0.15">
      <c r="B246" s="181"/>
      <c r="C246" s="182"/>
      <c r="D246" s="182"/>
      <c r="E246" s="182"/>
      <c r="F246" s="182"/>
    </row>
    <row r="247" spans="1:44" x14ac:dyDescent="0.15">
      <c r="B247" s="181"/>
      <c r="C247" s="182"/>
      <c r="D247" s="182"/>
      <c r="E247" s="182"/>
      <c r="F247" s="182"/>
    </row>
    <row r="248" spans="1:44" x14ac:dyDescent="0.15">
      <c r="B248" s="181"/>
      <c r="C248" s="182"/>
      <c r="D248" s="182"/>
      <c r="E248" s="182"/>
      <c r="F248" s="182"/>
    </row>
    <row r="249" spans="1:44" x14ac:dyDescent="0.15">
      <c r="B249" s="181"/>
      <c r="C249" s="182"/>
      <c r="D249" s="182"/>
      <c r="E249" s="182"/>
      <c r="F249" s="182"/>
    </row>
    <row r="250" spans="1:44" x14ac:dyDescent="0.15">
      <c r="B250" s="181"/>
      <c r="C250" s="182"/>
      <c r="D250" s="182"/>
      <c r="E250" s="182"/>
      <c r="F250" s="182"/>
    </row>
    <row r="251" spans="1:44" x14ac:dyDescent="0.15">
      <c r="B251" s="181"/>
      <c r="C251" s="182"/>
      <c r="D251" s="182"/>
      <c r="E251" s="182"/>
      <c r="F251" s="182"/>
    </row>
    <row r="252" spans="1:44" x14ac:dyDescent="0.15">
      <c r="B252" s="181"/>
      <c r="C252" s="182"/>
      <c r="D252" s="182"/>
      <c r="E252" s="182"/>
      <c r="F252" s="182"/>
    </row>
    <row r="253" spans="1:44" x14ac:dyDescent="0.15">
      <c r="B253" s="181"/>
      <c r="C253" s="182"/>
      <c r="D253" s="182"/>
      <c r="E253" s="182"/>
      <c r="F253" s="182"/>
    </row>
    <row r="254" spans="1:44" x14ac:dyDescent="0.15">
      <c r="B254" s="181"/>
      <c r="C254" s="182"/>
      <c r="D254" s="182"/>
      <c r="E254" s="182"/>
      <c r="F254" s="182"/>
    </row>
    <row r="255" spans="1:44" x14ac:dyDescent="0.15">
      <c r="B255" s="181"/>
      <c r="C255" s="182"/>
      <c r="D255" s="182"/>
      <c r="E255" s="182"/>
      <c r="F255" s="182"/>
    </row>
    <row r="256" spans="1:44" x14ac:dyDescent="0.15">
      <c r="B256" s="181"/>
      <c r="C256" s="182"/>
      <c r="D256" s="182"/>
      <c r="E256" s="182"/>
      <c r="F256" s="182"/>
    </row>
    <row r="257" spans="2:6" x14ac:dyDescent="0.15">
      <c r="B257" s="181"/>
      <c r="C257" s="182"/>
      <c r="D257" s="182"/>
      <c r="E257" s="182"/>
      <c r="F257" s="182"/>
    </row>
    <row r="258" spans="2:6" x14ac:dyDescent="0.15">
      <c r="B258" s="181"/>
      <c r="C258" s="182"/>
      <c r="D258" s="182"/>
      <c r="E258" s="182"/>
      <c r="F258" s="182"/>
    </row>
    <row r="259" spans="2:6" x14ac:dyDescent="0.15">
      <c r="B259" s="181"/>
      <c r="C259" s="182"/>
      <c r="D259" s="182"/>
      <c r="E259" s="182"/>
      <c r="F259" s="182"/>
    </row>
    <row r="260" spans="2:6" x14ac:dyDescent="0.15">
      <c r="B260" s="181"/>
      <c r="C260" s="182"/>
      <c r="D260" s="182"/>
      <c r="E260" s="182"/>
      <c r="F260" s="182"/>
    </row>
    <row r="261" spans="2:6" x14ac:dyDescent="0.15">
      <c r="B261" s="181"/>
      <c r="C261" s="182"/>
      <c r="D261" s="182"/>
      <c r="E261" s="182"/>
      <c r="F261" s="182"/>
    </row>
    <row r="262" spans="2:6" x14ac:dyDescent="0.15">
      <c r="B262" s="181"/>
      <c r="C262" s="182"/>
      <c r="D262" s="182"/>
      <c r="E262" s="182"/>
      <c r="F262" s="182"/>
    </row>
    <row r="263" spans="2:6" x14ac:dyDescent="0.15">
      <c r="B263" s="181"/>
      <c r="C263" s="182"/>
      <c r="D263" s="182"/>
      <c r="E263" s="182"/>
      <c r="F263" s="182"/>
    </row>
    <row r="264" spans="2:6" x14ac:dyDescent="0.15">
      <c r="B264" s="181"/>
      <c r="C264" s="182"/>
      <c r="D264" s="182"/>
      <c r="E264" s="182"/>
      <c r="F264" s="182"/>
    </row>
    <row r="265" spans="2:6" x14ac:dyDescent="0.15">
      <c r="B265" s="181"/>
      <c r="C265" s="182"/>
      <c r="D265" s="182"/>
      <c r="E265" s="182"/>
      <c r="F265" s="182"/>
    </row>
    <row r="266" spans="2:6" x14ac:dyDescent="0.15">
      <c r="B266" s="181"/>
      <c r="C266" s="182"/>
      <c r="D266" s="182"/>
      <c r="E266" s="182"/>
      <c r="F266" s="182"/>
    </row>
    <row r="267" spans="2:6" x14ac:dyDescent="0.15">
      <c r="B267" s="181"/>
      <c r="C267" s="182"/>
      <c r="D267" s="182"/>
      <c r="E267" s="182"/>
      <c r="F267" s="182"/>
    </row>
    <row r="268" spans="2:6" x14ac:dyDescent="0.15">
      <c r="B268" s="181"/>
      <c r="C268" s="182"/>
      <c r="D268" s="182"/>
      <c r="E268" s="182"/>
      <c r="F268" s="182"/>
    </row>
    <row r="269" spans="2:6" x14ac:dyDescent="0.15">
      <c r="B269" s="181"/>
      <c r="C269" s="182"/>
      <c r="D269" s="182"/>
      <c r="E269" s="182"/>
      <c r="F269" s="182"/>
    </row>
    <row r="270" spans="2:6" x14ac:dyDescent="0.15">
      <c r="B270" s="181"/>
      <c r="C270" s="182"/>
      <c r="D270" s="182"/>
      <c r="E270" s="182"/>
      <c r="F270" s="182"/>
    </row>
    <row r="271" spans="2:6" x14ac:dyDescent="0.15">
      <c r="B271" s="181"/>
      <c r="C271" s="182"/>
      <c r="D271" s="182"/>
      <c r="E271" s="182"/>
      <c r="F271" s="182"/>
    </row>
    <row r="272" spans="2:6" x14ac:dyDescent="0.15">
      <c r="B272" s="181"/>
      <c r="C272" s="182"/>
      <c r="D272" s="182"/>
      <c r="E272" s="182"/>
      <c r="F272" s="182"/>
    </row>
    <row r="273" spans="2:6" x14ac:dyDescent="0.15">
      <c r="B273" s="181"/>
      <c r="C273" s="182"/>
      <c r="D273" s="182"/>
      <c r="E273" s="182"/>
      <c r="F273" s="182"/>
    </row>
    <row r="274" spans="2:6" x14ac:dyDescent="0.15">
      <c r="B274" s="181"/>
      <c r="C274" s="182"/>
      <c r="D274" s="182"/>
      <c r="E274" s="182"/>
      <c r="F274" s="182"/>
    </row>
    <row r="275" spans="2:6" x14ac:dyDescent="0.15">
      <c r="B275" s="181"/>
      <c r="C275" s="182"/>
      <c r="D275" s="182"/>
      <c r="E275" s="182"/>
      <c r="F275" s="182"/>
    </row>
    <row r="276" spans="2:6" x14ac:dyDescent="0.15">
      <c r="B276" s="181"/>
      <c r="C276" s="182"/>
      <c r="D276" s="182"/>
      <c r="E276" s="182"/>
      <c r="F276" s="182"/>
    </row>
    <row r="277" spans="2:6" x14ac:dyDescent="0.15">
      <c r="B277" s="181"/>
      <c r="C277" s="182"/>
      <c r="D277" s="182"/>
      <c r="E277" s="182"/>
      <c r="F277" s="182"/>
    </row>
    <row r="278" spans="2:6" x14ac:dyDescent="0.15">
      <c r="B278" s="181"/>
      <c r="C278" s="182"/>
      <c r="D278" s="182"/>
      <c r="E278" s="182"/>
      <c r="F278" s="182"/>
    </row>
    <row r="279" spans="2:6" x14ac:dyDescent="0.15">
      <c r="B279" s="181"/>
      <c r="C279" s="182"/>
      <c r="D279" s="182"/>
      <c r="E279" s="182"/>
      <c r="F279" s="182"/>
    </row>
    <row r="280" spans="2:6" x14ac:dyDescent="0.15">
      <c r="B280" s="181"/>
      <c r="C280" s="182"/>
      <c r="D280" s="182"/>
      <c r="E280" s="182"/>
      <c r="F280" s="182"/>
    </row>
    <row r="281" spans="2:6" x14ac:dyDescent="0.15">
      <c r="B281" s="181"/>
      <c r="C281" s="182"/>
      <c r="D281" s="182"/>
      <c r="E281" s="182"/>
      <c r="F281" s="182"/>
    </row>
    <row r="282" spans="2:6" x14ac:dyDescent="0.15">
      <c r="B282" s="181"/>
      <c r="C282" s="182"/>
      <c r="D282" s="182"/>
      <c r="E282" s="182"/>
      <c r="F282" s="182"/>
    </row>
    <row r="283" spans="2:6" x14ac:dyDescent="0.15">
      <c r="B283" s="181"/>
      <c r="C283" s="182"/>
      <c r="D283" s="182"/>
      <c r="E283" s="182"/>
      <c r="F283" s="182"/>
    </row>
    <row r="284" spans="2:6" x14ac:dyDescent="0.15">
      <c r="B284" s="181"/>
      <c r="C284" s="182"/>
      <c r="D284" s="182"/>
      <c r="E284" s="182"/>
      <c r="F284" s="182"/>
    </row>
    <row r="285" spans="2:6" x14ac:dyDescent="0.15">
      <c r="B285" s="181"/>
      <c r="C285" s="182"/>
      <c r="D285" s="182"/>
      <c r="E285" s="182"/>
      <c r="F285" s="182"/>
    </row>
    <row r="286" spans="2:6" x14ac:dyDescent="0.15">
      <c r="B286" s="181"/>
      <c r="C286" s="182"/>
      <c r="D286" s="182"/>
      <c r="E286" s="182"/>
      <c r="F286" s="182"/>
    </row>
    <row r="287" spans="2:6" x14ac:dyDescent="0.15">
      <c r="B287" s="181"/>
      <c r="C287" s="182"/>
      <c r="D287" s="182"/>
      <c r="E287" s="182"/>
      <c r="F287" s="182"/>
    </row>
    <row r="288" spans="2:6" x14ac:dyDescent="0.15">
      <c r="B288" s="181"/>
      <c r="C288" s="182"/>
      <c r="D288" s="182"/>
      <c r="E288" s="182"/>
      <c r="F288" s="182"/>
    </row>
    <row r="289" spans="2:6" x14ac:dyDescent="0.15">
      <c r="B289" s="181"/>
      <c r="C289" s="182"/>
      <c r="D289" s="182"/>
      <c r="E289" s="182"/>
      <c r="F289" s="182"/>
    </row>
    <row r="290" spans="2:6" x14ac:dyDescent="0.15">
      <c r="B290" s="181"/>
      <c r="C290" s="182"/>
      <c r="D290" s="182"/>
      <c r="E290" s="182"/>
      <c r="F290" s="182"/>
    </row>
    <row r="291" spans="2:6" x14ac:dyDescent="0.15">
      <c r="B291" s="181"/>
      <c r="C291" s="182"/>
      <c r="D291" s="182"/>
      <c r="E291" s="182"/>
      <c r="F291" s="182"/>
    </row>
    <row r="292" spans="2:6" x14ac:dyDescent="0.15">
      <c r="B292" s="181"/>
      <c r="C292" s="182"/>
      <c r="D292" s="182"/>
      <c r="E292" s="182"/>
      <c r="F292" s="182"/>
    </row>
    <row r="293" spans="2:6" x14ac:dyDescent="0.15">
      <c r="B293" s="181"/>
      <c r="C293" s="182"/>
      <c r="D293" s="182"/>
      <c r="E293" s="182"/>
      <c r="F293" s="182"/>
    </row>
    <row r="294" spans="2:6" x14ac:dyDescent="0.15">
      <c r="B294" s="181"/>
      <c r="C294" s="182"/>
      <c r="D294" s="182"/>
      <c r="E294" s="182"/>
      <c r="F294" s="182"/>
    </row>
    <row r="295" spans="2:6" x14ac:dyDescent="0.15">
      <c r="B295" s="181"/>
      <c r="C295" s="182"/>
      <c r="D295" s="182"/>
      <c r="E295" s="182"/>
      <c r="F295" s="182"/>
    </row>
    <row r="296" spans="2:6" x14ac:dyDescent="0.15">
      <c r="B296" s="181"/>
      <c r="C296" s="182"/>
      <c r="D296" s="182"/>
      <c r="E296" s="182"/>
      <c r="F296" s="182"/>
    </row>
    <row r="297" spans="2:6" x14ac:dyDescent="0.15">
      <c r="B297" s="181"/>
      <c r="C297" s="182"/>
      <c r="D297" s="182"/>
      <c r="E297" s="182"/>
      <c r="F297" s="182"/>
    </row>
    <row r="298" spans="2:6" x14ac:dyDescent="0.15">
      <c r="B298" s="181"/>
      <c r="C298" s="182"/>
      <c r="D298" s="182"/>
      <c r="E298" s="182"/>
      <c r="F298" s="182"/>
    </row>
    <row r="299" spans="2:6" x14ac:dyDescent="0.15">
      <c r="B299" s="181"/>
      <c r="C299" s="182"/>
      <c r="D299" s="182"/>
      <c r="E299" s="182"/>
      <c r="F299" s="182"/>
    </row>
    <row r="300" spans="2:6" x14ac:dyDescent="0.15">
      <c r="B300" s="181"/>
      <c r="C300" s="182"/>
      <c r="D300" s="182"/>
      <c r="E300" s="182"/>
      <c r="F300" s="182"/>
    </row>
    <row r="301" spans="2:6" x14ac:dyDescent="0.15">
      <c r="B301" s="181"/>
      <c r="C301" s="182"/>
      <c r="D301" s="182"/>
      <c r="E301" s="182"/>
      <c r="F301" s="182"/>
    </row>
    <row r="302" spans="2:6" x14ac:dyDescent="0.15">
      <c r="B302" s="181"/>
      <c r="C302" s="182"/>
      <c r="D302" s="182"/>
      <c r="E302" s="182"/>
      <c r="F302" s="182"/>
    </row>
    <row r="303" spans="2:6" x14ac:dyDescent="0.15">
      <c r="B303" s="181"/>
      <c r="C303" s="182"/>
      <c r="D303" s="182"/>
      <c r="E303" s="182"/>
      <c r="F303" s="182"/>
    </row>
    <row r="304" spans="2:6" x14ac:dyDescent="0.15">
      <c r="B304" s="181"/>
      <c r="C304" s="182"/>
      <c r="D304" s="182"/>
      <c r="E304" s="182"/>
      <c r="F304" s="182"/>
    </row>
    <row r="305" spans="2:6" x14ac:dyDescent="0.15">
      <c r="B305" s="181"/>
      <c r="C305" s="182"/>
      <c r="D305" s="182"/>
      <c r="E305" s="182"/>
      <c r="F305" s="182"/>
    </row>
    <row r="306" spans="2:6" x14ac:dyDescent="0.15">
      <c r="B306" s="181"/>
      <c r="C306" s="182"/>
      <c r="D306" s="182"/>
      <c r="E306" s="182"/>
      <c r="F306" s="182"/>
    </row>
    <row r="307" spans="2:6" x14ac:dyDescent="0.15">
      <c r="B307" s="181"/>
      <c r="C307" s="182"/>
      <c r="D307" s="182"/>
      <c r="E307" s="182"/>
      <c r="F307" s="182"/>
    </row>
    <row r="308" spans="2:6" x14ac:dyDescent="0.15">
      <c r="B308" s="181"/>
      <c r="C308" s="182"/>
      <c r="D308" s="182"/>
      <c r="E308" s="182"/>
      <c r="F308" s="182"/>
    </row>
    <row r="309" spans="2:6" x14ac:dyDescent="0.15">
      <c r="B309" s="181"/>
      <c r="C309" s="182"/>
      <c r="D309" s="182"/>
      <c r="E309" s="182"/>
      <c r="F309" s="182"/>
    </row>
    <row r="310" spans="2:6" x14ac:dyDescent="0.15">
      <c r="B310" s="181"/>
      <c r="C310" s="182"/>
      <c r="D310" s="182"/>
      <c r="E310" s="182"/>
      <c r="F310" s="182"/>
    </row>
    <row r="311" spans="2:6" x14ac:dyDescent="0.15">
      <c r="B311" s="181"/>
      <c r="C311" s="182"/>
      <c r="D311" s="182"/>
      <c r="E311" s="182"/>
      <c r="F311" s="182"/>
    </row>
    <row r="312" spans="2:6" x14ac:dyDescent="0.15">
      <c r="B312" s="181"/>
      <c r="C312" s="182"/>
      <c r="D312" s="182"/>
      <c r="E312" s="182"/>
      <c r="F312" s="182"/>
    </row>
    <row r="313" spans="2:6" x14ac:dyDescent="0.15">
      <c r="B313" s="181"/>
      <c r="C313" s="182"/>
      <c r="D313" s="182"/>
      <c r="E313" s="182"/>
      <c r="F313" s="182"/>
    </row>
    <row r="314" spans="2:6" x14ac:dyDescent="0.15">
      <c r="B314" s="181"/>
      <c r="C314" s="182"/>
      <c r="D314" s="182"/>
      <c r="E314" s="182"/>
      <c r="F314" s="182"/>
    </row>
    <row r="315" spans="2:6" x14ac:dyDescent="0.15">
      <c r="B315" s="181"/>
      <c r="C315" s="182"/>
      <c r="D315" s="182"/>
      <c r="E315" s="182"/>
      <c r="F315" s="182"/>
    </row>
    <row r="316" spans="2:6" x14ac:dyDescent="0.15">
      <c r="B316" s="181"/>
      <c r="C316" s="182"/>
      <c r="D316" s="182"/>
      <c r="E316" s="182"/>
      <c r="F316" s="182"/>
    </row>
    <row r="317" spans="2:6" x14ac:dyDescent="0.15">
      <c r="B317" s="181"/>
      <c r="C317" s="182"/>
      <c r="D317" s="182"/>
      <c r="E317" s="182"/>
      <c r="F317" s="182"/>
    </row>
    <row r="318" spans="2:6" x14ac:dyDescent="0.15">
      <c r="B318" s="181"/>
      <c r="C318" s="182"/>
      <c r="D318" s="182"/>
      <c r="E318" s="182"/>
      <c r="F318" s="182"/>
    </row>
    <row r="319" spans="2:6" x14ac:dyDescent="0.15">
      <c r="B319" s="181"/>
      <c r="C319" s="182"/>
      <c r="D319" s="182"/>
      <c r="E319" s="182"/>
      <c r="F319" s="182"/>
    </row>
    <row r="320" spans="2:6" x14ac:dyDescent="0.15">
      <c r="B320" s="181"/>
      <c r="C320" s="182"/>
      <c r="D320" s="182"/>
      <c r="E320" s="182"/>
      <c r="F320" s="182"/>
    </row>
    <row r="321" spans="2:6" x14ac:dyDescent="0.15">
      <c r="B321" s="181"/>
      <c r="C321" s="182"/>
      <c r="D321" s="182"/>
      <c r="E321" s="182"/>
      <c r="F321" s="182"/>
    </row>
    <row r="322" spans="2:6" x14ac:dyDescent="0.15">
      <c r="B322" s="181"/>
      <c r="C322" s="182"/>
      <c r="D322" s="182"/>
      <c r="E322" s="182"/>
      <c r="F322" s="182"/>
    </row>
    <row r="323" spans="2:6" x14ac:dyDescent="0.15">
      <c r="B323" s="181"/>
      <c r="C323" s="182"/>
      <c r="D323" s="182"/>
      <c r="E323" s="182"/>
      <c r="F323" s="182"/>
    </row>
    <row r="324" spans="2:6" x14ac:dyDescent="0.15">
      <c r="B324" s="181"/>
      <c r="C324" s="182"/>
      <c r="D324" s="182"/>
      <c r="E324" s="182"/>
      <c r="F324" s="182"/>
    </row>
    <row r="325" spans="2:6" x14ac:dyDescent="0.15">
      <c r="B325" s="181"/>
      <c r="C325" s="182"/>
      <c r="D325" s="182"/>
      <c r="E325" s="182"/>
      <c r="F325" s="182"/>
    </row>
    <row r="326" spans="2:6" x14ac:dyDescent="0.15">
      <c r="B326" s="181"/>
      <c r="C326" s="182"/>
      <c r="D326" s="182"/>
      <c r="E326" s="182"/>
      <c r="F326" s="182"/>
    </row>
    <row r="327" spans="2:6" x14ac:dyDescent="0.15">
      <c r="B327" s="181"/>
      <c r="C327" s="182"/>
      <c r="D327" s="182"/>
      <c r="E327" s="182"/>
      <c r="F327" s="182"/>
    </row>
    <row r="328" spans="2:6" x14ac:dyDescent="0.15">
      <c r="B328" s="181"/>
      <c r="C328" s="182"/>
      <c r="D328" s="182"/>
      <c r="E328" s="182"/>
      <c r="F328" s="182"/>
    </row>
    <row r="329" spans="2:6" x14ac:dyDescent="0.15">
      <c r="B329" s="181"/>
      <c r="C329" s="182"/>
      <c r="D329" s="182"/>
      <c r="E329" s="182"/>
      <c r="F329" s="182"/>
    </row>
    <row r="330" spans="2:6" x14ac:dyDescent="0.15">
      <c r="B330" s="181"/>
      <c r="C330" s="182"/>
      <c r="D330" s="182"/>
      <c r="E330" s="182"/>
      <c r="F330" s="182"/>
    </row>
    <row r="331" spans="2:6" x14ac:dyDescent="0.15">
      <c r="B331" s="181"/>
      <c r="C331" s="182"/>
      <c r="D331" s="182"/>
      <c r="E331" s="182"/>
      <c r="F331" s="182"/>
    </row>
    <row r="332" spans="2:6" x14ac:dyDescent="0.15">
      <c r="B332" s="181"/>
      <c r="C332" s="182"/>
      <c r="D332" s="182"/>
      <c r="E332" s="182"/>
      <c r="F332" s="182"/>
    </row>
    <row r="333" spans="2:6" x14ac:dyDescent="0.15">
      <c r="B333" s="181"/>
      <c r="C333" s="182"/>
      <c r="D333" s="182"/>
      <c r="E333" s="182"/>
      <c r="F333" s="182"/>
    </row>
    <row r="334" spans="2:6" x14ac:dyDescent="0.15">
      <c r="B334" s="181"/>
      <c r="C334" s="182"/>
      <c r="D334" s="182"/>
      <c r="E334" s="182"/>
      <c r="F334" s="182"/>
    </row>
    <row r="335" spans="2:6" x14ac:dyDescent="0.15">
      <c r="B335" s="181"/>
      <c r="C335" s="182"/>
      <c r="D335" s="182"/>
      <c r="E335" s="182"/>
      <c r="F335" s="182"/>
    </row>
  </sheetData>
  <sheetProtection algorithmName="SHA-512" hashValue="6MVldRwsQOwjC7KBtfSzt2hyByeeAN7DqokN1Z71kZqFvZ97Q6O8lNjUcR+Lv/XNUZuGct8L93/HPnF17GiWJQ==" saltValue="1JbZWLlDkKNef6Ut0/2AwA==" spinCount="100000" sheet="1" objects="1" scenarios="1"/>
  <mergeCells count="34">
    <mergeCell ref="A1:I1"/>
    <mergeCell ref="J1:L1"/>
    <mergeCell ref="T1:U1"/>
    <mergeCell ref="I2:J2"/>
    <mergeCell ref="K2:L2"/>
    <mergeCell ref="T2:U2"/>
    <mergeCell ref="C2:G2"/>
    <mergeCell ref="U8:V8"/>
    <mergeCell ref="T3:U3"/>
    <mergeCell ref="C3:G3"/>
    <mergeCell ref="I3:J3"/>
    <mergeCell ref="K3:L3"/>
    <mergeCell ref="T4:U4"/>
    <mergeCell ref="R5:S5"/>
    <mergeCell ref="T5:U5"/>
    <mergeCell ref="J8:M8"/>
    <mergeCell ref="O8:R8"/>
    <mergeCell ref="T6:U6"/>
    <mergeCell ref="T7:U7"/>
    <mergeCell ref="A4:A7"/>
    <mergeCell ref="A8:A9"/>
    <mergeCell ref="B8:B9"/>
    <mergeCell ref="C8:C9"/>
    <mergeCell ref="D8:D9"/>
    <mergeCell ref="B4:L5"/>
    <mergeCell ref="B6:S7"/>
    <mergeCell ref="M4:N4"/>
    <mergeCell ref="O4:Q4"/>
    <mergeCell ref="R4:S4"/>
    <mergeCell ref="E8:E9"/>
    <mergeCell ref="F8:F9"/>
    <mergeCell ref="G8:G9"/>
    <mergeCell ref="H8:H9"/>
    <mergeCell ref="S8:T8"/>
  </mergeCells>
  <phoneticPr fontId="43"/>
  <conditionalFormatting sqref="O4:Q4">
    <cfRule type="expression" dxfId="16" priority="9">
      <formula>I3=3</formula>
    </cfRule>
  </conditionalFormatting>
  <conditionalFormatting sqref="AZ8:AZ26">
    <cfRule type="cellIs" dxfId="15" priority="2" operator="greaterThan">
      <formula>90</formula>
    </cfRule>
  </conditionalFormatting>
  <conditionalFormatting sqref="BA8:BA20">
    <cfRule type="cellIs" dxfId="14" priority="7" stopIfTrue="1" operator="lessThan">
      <formula>1</formula>
    </cfRule>
    <cfRule type="cellIs" dxfId="13" priority="8" stopIfTrue="1" operator="greaterThan">
      <formula>AZ8</formula>
    </cfRule>
  </conditionalFormatting>
  <conditionalFormatting sqref="BA19:BA26">
    <cfRule type="cellIs" dxfId="12" priority="3" stopIfTrue="1" operator="lessThan">
      <formula>1</formula>
    </cfRule>
    <cfRule type="cellIs" dxfId="11" priority="4" stopIfTrue="1" operator="greaterThan">
      <formula>AZ19</formula>
    </cfRule>
  </conditionalFormatting>
  <conditionalFormatting sqref="BG8:BG26">
    <cfRule type="cellIs" dxfId="10" priority="1" operator="greaterThan">
      <formula>90</formula>
    </cfRule>
  </conditionalFormatting>
  <conditionalFormatting sqref="BH8:BH26">
    <cfRule type="cellIs" dxfId="9" priority="5" stopIfTrue="1" operator="lessThan">
      <formula>1</formula>
    </cfRule>
    <cfRule type="cellIs" dxfId="8" priority="6" stopIfTrue="1" operator="greaterThan">
      <formula>BG8</formula>
    </cfRule>
  </conditionalFormatting>
  <dataValidations count="17">
    <dataValidation allowBlank="1" showInputMessage="1" showErrorMessage="1" promptTitle="参考記録" prompt="ﾄﾗｯｸは1/100、ﾌｨｰﾙﾄﾞはcm単位で入力_x000a_例：12秒00→1200_x000a_9分30秒00→93000_x000a_5m00→500" sqref="Y91 AA12:AC90 AE12:AF90" xr:uid="{00000000-0002-0000-0100-000000000000}"/>
    <dataValidation type="list" allowBlank="1" showInputMessage="1" showErrorMessage="1" sqref="A3" xr:uid="{00000000-0002-0000-0100-000001000000}">
      <formula1>"中学,高校,大学,一般"</formula1>
    </dataValidation>
    <dataValidation type="list" allowBlank="1" showInputMessage="1" showErrorMessage="1" promptTitle="2ﾁｰﾑ以上の時" prompt="A,B,C,を入力" sqref="T11:T90 V11:V90" xr:uid="{00000000-0002-0000-0100-000002000000}">
      <formula1>"A,B,C"</formula1>
    </dataValidation>
    <dataValidation allowBlank="1" showInputMessage="1" showErrorMessage="1" sqref="I3 K3:L3" xr:uid="{00000000-0002-0000-0100-000003000000}"/>
    <dataValidation type="list" allowBlank="1" showInputMessage="1" showErrorMessage="1" sqref="B3" xr:uid="{00000000-0002-0000-0100-000004000000}">
      <formula1>INDIRECT(A3&amp;"地区")</formula1>
    </dataValidation>
    <dataValidation type="list" allowBlank="1" showInputMessage="1" showErrorMessage="1" promptTitle="学年" prompt="ﾄﾞﾛｯﾌﾟﾀﾞｳﾝﾘｽﾄから選択して下さい" sqref="G11:G90" xr:uid="{00000000-0002-0000-0100-000005000000}">
      <formula1>INDIRECT($A$3&amp;"年")</formula1>
    </dataValidation>
    <dataValidation type="list" allowBlank="1" showInputMessage="1" showErrorMessage="1" promptTitle="種目名" prompt="クラスを選択しないと表示されません" sqref="J11:J90 O11:O90" xr:uid="{00000000-0002-0000-0100-000006000000}">
      <formula1>INDIRECT(I11&amp;$G11)</formula1>
    </dataValidation>
    <dataValidation type="list" imeMode="hiragana" allowBlank="1" showInputMessage="1" showErrorMessage="1" promptTitle="性別" prompt="ﾄﾞﾛｯﾌﾟﾀﾞｳﾝﾘｽﾄから選択して下さい" sqref="H11:H90" xr:uid="{00000000-0002-0000-0100-000007000000}">
      <formula1>"男,女"</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8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9000000}">
      <formula1>36526</formula1>
    </dataValidation>
    <dataValidation type="list" allowBlank="1" showInputMessage="1" showErrorMessage="1" sqref="V2:V5" xr:uid="{00000000-0002-0000-0100-00000A000000}">
      <formula1>"競技,会場,地区"</formula1>
    </dataValidation>
    <dataValidation type="list" allowBlank="1" showInputMessage="1" showErrorMessage="1" promptTitle="クラス" prompt="ドロップダウンリストから選択してください" sqref="I11:I90 N11:N90" xr:uid="{00000000-0002-0000-0100-00000B000000}">
      <formula1>INDIRECT($A$3&amp;$H11&amp;"クラス")</formula1>
    </dataValidation>
    <dataValidation type="list" allowBlank="1" showInputMessage="1" showErrorMessage="1" promptTitle="クラス" prompt="ドロップダウンリストから選択してください" sqref="S11:S90" xr:uid="{00000000-0002-0000-0100-00000C000000}">
      <formula1>INDIRECT("R"&amp;$A$3&amp;$H11&amp;"1")</formula1>
    </dataValidation>
    <dataValidation type="list" allowBlank="1" showInputMessage="1" showErrorMessage="1" promptTitle="クラス" prompt="ドロップダウンリストから選択してください" sqref="U11:U90" xr:uid="{00000000-0002-0000-0100-00000D000000}">
      <formula1>INDIRECT("R"&amp;$A$3&amp;$H11&amp;"2")</formula1>
    </dataValidation>
    <dataValidation imeMode="halfKatakana" allowBlank="1" showInputMessage="1" showErrorMessage="1" sqref="E11:F90" xr:uid="{00000000-0002-0000-0100-00000E000000}"/>
    <dataValidation imeMode="halfAlpha" allowBlank="1" showInputMessage="1" showErrorMessage="1" sqref="B11:B90" xr:uid="{00000000-0002-0000-0100-00000F000000}"/>
    <dataValidation imeMode="hiragana" allowBlank="1" showInputMessage="1" showErrorMessage="1" sqref="C11:D90" xr:uid="{00000000-0002-0000-0100-000010000000}"/>
  </dataValidations>
  <pageMargins left="0.2" right="0.2" top="0.2" bottom="0.2" header="0" footer="0"/>
  <pageSetup paperSize="9" scale="88" fitToHeight="0" orientation="portrait"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
  <sheetViews>
    <sheetView showZeros="0" workbookViewId="0">
      <selection activeCell="I14" sqref="I14"/>
    </sheetView>
  </sheetViews>
  <sheetFormatPr defaultColWidth="9" defaultRowHeight="13.5" x14ac:dyDescent="0.15"/>
  <cols>
    <col min="1" max="1" width="9" style="212"/>
    <col min="2" max="2" width="10.875" style="212" customWidth="1"/>
    <col min="3" max="3" width="3.5" style="212" hidden="1" customWidth="1"/>
    <col min="4" max="5" width="3.75" style="212" hidden="1" customWidth="1"/>
    <col min="6" max="6" width="7.5" style="212" customWidth="1"/>
    <col min="7" max="7" width="6.125" style="212" customWidth="1"/>
    <col min="8" max="8" width="9" style="212"/>
    <col min="9" max="9" width="11.875" style="212" customWidth="1"/>
    <col min="10" max="10" width="3.875" style="212" hidden="1" customWidth="1"/>
    <col min="11" max="12" width="3.625" style="212" hidden="1" customWidth="1"/>
    <col min="13" max="13" width="7.5" style="212" customWidth="1"/>
    <col min="14" max="14" width="6.125" style="212" customWidth="1"/>
    <col min="15" max="16384" width="9" style="212"/>
  </cols>
  <sheetData>
    <row r="1" spans="1:15" ht="17.25" x14ac:dyDescent="0.15">
      <c r="A1" s="236"/>
      <c r="B1" s="248" t="str">
        <f>一覧様式!A1&amp;"出場人数確認表"</f>
        <v>第19回ロングディスタンス 嘉穂出場人数確認表</v>
      </c>
      <c r="C1" s="248"/>
      <c r="D1" s="248"/>
      <c r="E1" s="248"/>
      <c r="F1" s="249"/>
      <c r="G1" s="249"/>
      <c r="H1" s="249"/>
      <c r="I1" s="250"/>
      <c r="J1" s="250"/>
      <c r="K1" s="250"/>
      <c r="L1" s="250"/>
      <c r="M1" s="249"/>
      <c r="N1" s="249"/>
      <c r="O1" s="236"/>
    </row>
    <row r="2" spans="1:15" ht="15" customHeight="1" x14ac:dyDescent="0.15">
      <c r="A2" s="236"/>
      <c r="B2" s="237"/>
      <c r="C2" s="237"/>
      <c r="D2" s="237"/>
      <c r="E2" s="237"/>
      <c r="F2" s="236"/>
      <c r="G2" s="235"/>
      <c r="H2" s="249"/>
      <c r="I2" s="234"/>
      <c r="J2" s="234"/>
      <c r="K2" s="234"/>
      <c r="L2" s="234"/>
      <c r="M2" s="236"/>
      <c r="N2" s="249"/>
      <c r="O2" s="236"/>
    </row>
    <row r="3" spans="1:15" ht="18.75" x14ac:dyDescent="0.15">
      <c r="A3" s="236"/>
      <c r="B3" s="233" t="str">
        <f>一覧様式!A3</f>
        <v>中学</v>
      </c>
      <c r="C3" s="233"/>
      <c r="D3" s="233"/>
      <c r="E3" s="233"/>
      <c r="F3" s="234">
        <f>一覧様式!C3</f>
        <v>0</v>
      </c>
      <c r="G3" s="235"/>
      <c r="H3" s="236"/>
      <c r="I3" s="237"/>
      <c r="J3" s="237"/>
      <c r="K3" s="237"/>
      <c r="L3" s="237"/>
      <c r="M3" s="236"/>
      <c r="N3" s="235"/>
      <c r="O3" s="236"/>
    </row>
    <row r="4" spans="1:15" ht="15" customHeight="1" x14ac:dyDescent="0.15">
      <c r="A4" s="236"/>
      <c r="B4" s="237"/>
      <c r="C4" s="237"/>
      <c r="D4" s="237"/>
      <c r="E4" s="237"/>
      <c r="F4" s="236"/>
      <c r="G4" s="235"/>
      <c r="H4" s="236"/>
      <c r="I4" s="237"/>
      <c r="J4" s="237"/>
      <c r="K4" s="237"/>
      <c r="L4" s="237"/>
      <c r="M4" s="236"/>
      <c r="N4" s="235"/>
      <c r="O4" s="236"/>
    </row>
    <row r="5" spans="1:15" x14ac:dyDescent="0.15">
      <c r="A5" s="236"/>
      <c r="B5" s="236"/>
      <c r="C5" s="236"/>
      <c r="D5" s="236"/>
      <c r="E5" s="236"/>
      <c r="F5" s="236"/>
      <c r="G5" s="236"/>
      <c r="H5" s="236"/>
      <c r="I5" s="236"/>
      <c r="J5" s="236"/>
      <c r="K5" s="236"/>
      <c r="L5" s="236"/>
      <c r="M5" s="236"/>
      <c r="N5" s="236"/>
      <c r="O5" s="236"/>
    </row>
    <row r="6" spans="1:15" s="213" customFormat="1" x14ac:dyDescent="0.15">
      <c r="A6" s="241"/>
      <c r="B6" s="238" t="str">
        <f>IF($B$3="一般","一般高校男子",IF($B$3="高校","一般高校男子",IF(B3="中学","中学男子","男子")))</f>
        <v>中学男子</v>
      </c>
      <c r="C6" s="239" t="s">
        <v>862</v>
      </c>
      <c r="D6" s="238" t="s">
        <v>94</v>
      </c>
      <c r="E6" s="238" t="s">
        <v>95</v>
      </c>
      <c r="F6" s="240" t="s">
        <v>96</v>
      </c>
      <c r="G6" s="240" t="s">
        <v>97</v>
      </c>
      <c r="H6" s="241"/>
      <c r="I6" s="238" t="str">
        <f>IF($B$3="一般","一般高校女子",IF($B$3="高校","一般高校女子",IF($B$3="中学","中学女子","女子")))</f>
        <v>中学女子</v>
      </c>
      <c r="J6" s="239" t="s">
        <v>862</v>
      </c>
      <c r="K6" s="238" t="s">
        <v>94</v>
      </c>
      <c r="L6" s="238" t="s">
        <v>95</v>
      </c>
      <c r="M6" s="240" t="s">
        <v>96</v>
      </c>
      <c r="N6" s="240" t="s">
        <v>97</v>
      </c>
      <c r="O6" s="241"/>
    </row>
    <row r="7" spans="1:15" s="213" customFormat="1" ht="16.5" x14ac:dyDescent="0.15">
      <c r="A7" s="241"/>
      <c r="B7" s="242" t="str">
        <f>IF($B$3="一般",計算シート!J3,IF($B$3="高校",計算シート!L3,IF($B$3="中学",計算シート!M3,"　")))</f>
        <v>1500m</v>
      </c>
      <c r="C7" s="242">
        <v>99</v>
      </c>
      <c r="D7" s="242">
        <v>99</v>
      </c>
      <c r="E7" s="242">
        <v>99</v>
      </c>
      <c r="F7" s="242">
        <f>IF(一覧様式!$A$3="一般",C7,IF(一覧様式!$A$3="高校",D7,E7))</f>
        <v>99</v>
      </c>
      <c r="G7" s="240">
        <f>COUNTIF(Ichiran!$H$2:$L$81,人数確認表!$B$6&amp;人数確認表!B7)</f>
        <v>0</v>
      </c>
      <c r="H7" s="241"/>
      <c r="I7" s="242" t="str">
        <f>IF($B$3="一般",計算シート!V3,IF($B$3="高校",計算シート!X3,IF($B$3="中学",計算シート!Y3,"　")))</f>
        <v>1500m</v>
      </c>
      <c r="J7" s="242">
        <v>99</v>
      </c>
      <c r="K7" s="242">
        <v>99</v>
      </c>
      <c r="L7" s="242">
        <v>99</v>
      </c>
      <c r="M7" s="242">
        <f>IF(一覧様式!$A$3="一般",J7,IF(一覧様式!$A$3="高校",K7,L7))</f>
        <v>99</v>
      </c>
      <c r="N7" s="240">
        <f>COUNTIF(Ichiran!$H$2:$L$81,人数確認表!$I$6&amp;人数確認表!I7)</f>
        <v>0</v>
      </c>
      <c r="O7" s="241"/>
    </row>
    <row r="8" spans="1:15" s="213" customFormat="1" ht="16.5" x14ac:dyDescent="0.15">
      <c r="A8" s="241"/>
      <c r="B8" s="242" t="str">
        <f>IF($B$3="一般",計算シート!J4,IF($B$3="高校",計算シート!L4,IF($B$3="中学",計算シート!M4,"　")))</f>
        <v>3000m</v>
      </c>
      <c r="C8" s="242">
        <v>99</v>
      </c>
      <c r="D8" s="242">
        <v>99</v>
      </c>
      <c r="E8" s="242">
        <v>99</v>
      </c>
      <c r="F8" s="242">
        <f>IF(一覧様式!$A$3="一般",C8,IF(一覧様式!$A$3="高校",D8,E8))</f>
        <v>99</v>
      </c>
      <c r="G8" s="240">
        <f>COUNTIF(Ichiran!$H$2:$L$81,人数確認表!$B$6&amp;人数確認表!B8)</f>
        <v>0</v>
      </c>
      <c r="H8" s="241"/>
      <c r="I8" s="242" t="str">
        <f>IF($B$3="一般",計算シート!V4,IF($B$3="高校",計算シート!X4,IF($B$3="中学",計算シート!Y4,"　")))</f>
        <v>3000m</v>
      </c>
      <c r="J8" s="242">
        <v>99</v>
      </c>
      <c r="K8" s="242">
        <v>99</v>
      </c>
      <c r="L8" s="242">
        <v>99</v>
      </c>
      <c r="M8" s="242">
        <f>IF(一覧様式!$A$3="一般",J8,IF(一覧様式!$A$3="高校",K8,L8))</f>
        <v>99</v>
      </c>
      <c r="N8" s="240">
        <f>COUNTIF(Ichiran!$H$2:$L$81,人数確認表!$I$6&amp;人数確認表!I8)</f>
        <v>0</v>
      </c>
      <c r="O8" s="241"/>
    </row>
    <row r="9" spans="1:15" s="213" customFormat="1" ht="16.5" x14ac:dyDescent="0.15">
      <c r="A9" s="241"/>
      <c r="B9" s="242">
        <f>IF($B$3="一般",計算シート!J5,IF($B$3="高校",計算シート!L5,IF($B$3="中学",計算シート!M5,"　")))</f>
        <v>0</v>
      </c>
      <c r="C9" s="242">
        <v>99</v>
      </c>
      <c r="D9" s="242">
        <v>99</v>
      </c>
      <c r="E9" s="242">
        <v>99</v>
      </c>
      <c r="F9" s="242">
        <f>IF(一覧様式!$A$3="一般",C9,IF(一覧様式!$A$3="高校",D9,E9))</f>
        <v>99</v>
      </c>
      <c r="G9" s="240">
        <f>COUNTIF(Ichiran!$H$2:$L$81,人数確認表!$B$6&amp;人数確認表!B9)</f>
        <v>0</v>
      </c>
      <c r="H9" s="241"/>
      <c r="I9" s="242">
        <f>IF($B$3="一般",計算シート!V5,IF($B$3="高校",計算シート!X5,IF($B$3="中学",計算シート!Y5,"　")))</f>
        <v>0</v>
      </c>
      <c r="J9" s="242">
        <v>99</v>
      </c>
      <c r="K9" s="242">
        <v>99</v>
      </c>
      <c r="L9" s="242">
        <v>99</v>
      </c>
      <c r="M9" s="242">
        <f>IF(一覧様式!$A$3="一般",J9,IF(一覧様式!$A$3="高校",K9,L9))</f>
        <v>99</v>
      </c>
      <c r="N9" s="240">
        <f>COUNTIF(Ichiran!$H$2:$L$81,人数確認表!$I$6&amp;人数確認表!I9)</f>
        <v>0</v>
      </c>
      <c r="O9" s="241"/>
    </row>
    <row r="10" spans="1:15" s="213" customFormat="1" ht="16.5" x14ac:dyDescent="0.15">
      <c r="A10" s="241"/>
      <c r="B10" s="242">
        <f>IF($B$3="一般",計算シート!J6,IF($B$3="高校",計算シート!L6,IF($B$3="中学",計算シート!M6,"　")))</f>
        <v>0</v>
      </c>
      <c r="C10" s="242"/>
      <c r="D10" s="242"/>
      <c r="E10" s="242"/>
      <c r="F10" s="242">
        <f>IF(一覧様式!$A$3="一般",C10,IF(一覧様式!$A$3="高校",D10,E10))</f>
        <v>0</v>
      </c>
      <c r="G10" s="240">
        <f>COUNTIF(Ichiran!$H$2:$L$81,人数確認表!$B$6&amp;人数確認表!B10)</f>
        <v>0</v>
      </c>
      <c r="H10" s="241"/>
      <c r="I10" s="242">
        <f>IF($B$3="一般",計算シート!V6,IF($B$3="高校",計算シート!X6,IF($B$3="中学",計算シート!Y6,"　")))</f>
        <v>0</v>
      </c>
      <c r="J10" s="242"/>
      <c r="K10" s="242"/>
      <c r="L10" s="242"/>
      <c r="M10" s="242">
        <f>IF(一覧様式!$A$3="一般",J10,IF(一覧様式!$A$3="高校",K10,L10))</f>
        <v>0</v>
      </c>
      <c r="N10" s="240">
        <f>COUNTIF(Ichiran!$H$2:$L$81,人数確認表!$I$6&amp;人数確認表!I10)</f>
        <v>0</v>
      </c>
      <c r="O10" s="241"/>
    </row>
    <row r="11" spans="1:15" s="213" customFormat="1" ht="16.5" x14ac:dyDescent="0.15">
      <c r="A11" s="241"/>
      <c r="B11" s="242">
        <f>IF($B$3="一般",計算シート!J7,IF($B$3="高校",計算シート!L7,IF($B$3="中学",計算シート!M7,"　")))</f>
        <v>0</v>
      </c>
      <c r="C11" s="242"/>
      <c r="D11" s="242"/>
      <c r="E11" s="242"/>
      <c r="F11" s="242">
        <f>IF(一覧様式!$A$3="一般",C11,IF(一覧様式!$A$3="高校",D11,E11))</f>
        <v>0</v>
      </c>
      <c r="G11" s="240">
        <f>COUNTIF(Ichiran!$H$2:$L$81,人数確認表!$B$6&amp;人数確認表!B11)</f>
        <v>0</v>
      </c>
      <c r="H11" s="241"/>
      <c r="I11" s="242">
        <f>IF($B$3="一般",計算シート!V7,IF($B$3="高校",計算シート!X7,IF($B$3="中学",計算シート!Y7,"　")))</f>
        <v>0</v>
      </c>
      <c r="J11" s="242"/>
      <c r="K11" s="242"/>
      <c r="L11" s="242"/>
      <c r="M11" s="242">
        <f>IF(一覧様式!$A$3="一般",J11,IF(一覧様式!$A$3="高校",K11,L11))</f>
        <v>0</v>
      </c>
      <c r="N11" s="240">
        <f>COUNTIF(Ichiran!$H$2:$L$81,人数確認表!$I$6&amp;人数確認表!I11)</f>
        <v>0</v>
      </c>
      <c r="O11" s="241"/>
    </row>
    <row r="12" spans="1:15" s="213" customFormat="1" ht="16.5" x14ac:dyDescent="0.15">
      <c r="A12" s="241"/>
      <c r="B12" s="242">
        <f>IF($B$3="一般",計算シート!J8,IF($B$3="高校",計算シート!L8,IF($B$3="中学",計算シート!M8,"　")))</f>
        <v>0</v>
      </c>
      <c r="C12" s="242"/>
      <c r="D12" s="242"/>
      <c r="E12" s="242"/>
      <c r="F12" s="242">
        <f>IF(一覧様式!$A$3="一般",C12,IF(一覧様式!$A$3="高校",D12,E12))</f>
        <v>0</v>
      </c>
      <c r="G12" s="240">
        <f>COUNTIF(Ichiran!$H$2:$L$81,人数確認表!$B$6&amp;人数確認表!B12)</f>
        <v>0</v>
      </c>
      <c r="H12" s="241"/>
      <c r="I12" s="242">
        <f>IF($B$3="一般",計算シート!V8,IF($B$3="高校",計算シート!X8,IF($B$3="中学",計算シート!Y8,"　")))</f>
        <v>0</v>
      </c>
      <c r="J12" s="242"/>
      <c r="K12" s="242"/>
      <c r="L12" s="242"/>
      <c r="M12" s="242">
        <f>IF(一覧様式!$A$3="一般",J12,IF(一覧様式!$A$3="高校",K12,L12))</f>
        <v>0</v>
      </c>
      <c r="N12" s="240">
        <f>COUNTIF(Ichiran!$H$2:$L$81,人数確認表!$I$6&amp;人数確認表!I12)</f>
        <v>0</v>
      </c>
      <c r="O12" s="241"/>
    </row>
    <row r="13" spans="1:15" s="213" customFormat="1" ht="16.5" x14ac:dyDescent="0.15">
      <c r="A13" s="241"/>
      <c r="B13" s="242">
        <f>IF($B$3="一般",計算シート!J9,IF($B$3="高校",計算シート!L9,IF($B$3="中学",計算シート!M9,"　")))</f>
        <v>0</v>
      </c>
      <c r="C13" s="242"/>
      <c r="D13" s="242"/>
      <c r="E13" s="242"/>
      <c r="F13" s="242">
        <f>IF(一覧様式!$A$3="一般",C13,IF(一覧様式!$A$3="高校",D13,E13))</f>
        <v>0</v>
      </c>
      <c r="G13" s="240">
        <f>COUNTIF(Ichiran!$H$2:$L$81,人数確認表!$B$6&amp;人数確認表!B13)</f>
        <v>0</v>
      </c>
      <c r="H13" s="241"/>
      <c r="I13" s="242">
        <f>IF($B$3="一般",計算シート!V9,IF($B$3="高校",計算シート!X9,IF($B$3="中学",計算シート!Y9,"　")))</f>
        <v>0</v>
      </c>
      <c r="J13" s="242"/>
      <c r="K13" s="242"/>
      <c r="L13" s="242"/>
      <c r="M13" s="242">
        <f>IF(一覧様式!$A$3="一般",J13,IF(一覧様式!$A$3="高校",K13,L13))</f>
        <v>0</v>
      </c>
      <c r="N13" s="240">
        <f>COUNTIF(Ichiran!$H$2:$L$81,人数確認表!$I$6&amp;人数確認表!I13)</f>
        <v>0</v>
      </c>
      <c r="O13" s="241"/>
    </row>
    <row r="14" spans="1:15" s="213" customFormat="1" ht="16.5" x14ac:dyDescent="0.15">
      <c r="A14" s="241"/>
      <c r="B14" s="242">
        <f>IF($B$3="一般",計算シート!J10,IF($B$3="高校",計算シート!L10,IF($B$3="中学",計算シート!M10,"　")))</f>
        <v>0</v>
      </c>
      <c r="C14" s="242"/>
      <c r="D14" s="242"/>
      <c r="E14" s="242"/>
      <c r="F14" s="242">
        <f>IF(一覧様式!$A$3="一般",C14,IF(一覧様式!$A$3="高校",D14,E14))</f>
        <v>0</v>
      </c>
      <c r="G14" s="240">
        <f>COUNTIF(Ichiran!$H$2:$L$81,人数確認表!$B$6&amp;人数確認表!B14)</f>
        <v>0</v>
      </c>
      <c r="H14" s="241"/>
      <c r="I14" s="242">
        <f>IF($B$3="一般",計算シート!V10,IF($B$3="高校",計算シート!X10,IF($B$3="中学",計算シート!Y10,"　")))</f>
        <v>0</v>
      </c>
      <c r="J14" s="242"/>
      <c r="K14" s="242"/>
      <c r="L14" s="242"/>
      <c r="M14" s="242">
        <f>IF(一覧様式!$A$3="一般",J14,IF(一覧様式!$A$3="高校",K14,L14))</f>
        <v>0</v>
      </c>
      <c r="N14" s="240">
        <f>COUNTIF(Ichiran!$H$2:$L$81,人数確認表!$I$6&amp;人数確認表!I14)</f>
        <v>0</v>
      </c>
      <c r="O14" s="241"/>
    </row>
    <row r="15" spans="1:15" s="213" customFormat="1" ht="16.5" x14ac:dyDescent="0.15">
      <c r="A15" s="241"/>
      <c r="B15" s="242">
        <f>IF($B$3="一般",計算シート!J11,IF($B$3="高校",計算シート!L11,IF($B$3="中学",計算シート!M11,"　")))</f>
        <v>0</v>
      </c>
      <c r="C15" s="242"/>
      <c r="D15" s="242"/>
      <c r="E15" s="242"/>
      <c r="F15" s="242">
        <f>IF(一覧様式!$A$3="一般",C15,IF(一覧様式!$A$3="高校",D15,E15))</f>
        <v>0</v>
      </c>
      <c r="G15" s="240">
        <f>COUNTIF(Ichiran!$H$2:$L$81,人数確認表!$B$6&amp;人数確認表!B15)</f>
        <v>0</v>
      </c>
      <c r="H15" s="241"/>
      <c r="I15" s="242">
        <f>IF($B$3="一般",計算シート!V11,IF($B$3="高校",計算シート!X11,IF($B$3="中学",計算シート!Y11,"　")))</f>
        <v>0</v>
      </c>
      <c r="J15" s="242"/>
      <c r="K15" s="242"/>
      <c r="L15" s="242"/>
      <c r="M15" s="242">
        <f>IF(一覧様式!$A$3="一般",J15,IF(一覧様式!$A$3="高校",K15,L15))</f>
        <v>0</v>
      </c>
      <c r="N15" s="240">
        <f>COUNTIF(Ichiran!$H$2:$L$81,人数確認表!$I$6&amp;人数確認表!I15)</f>
        <v>0</v>
      </c>
      <c r="O15" s="241"/>
    </row>
    <row r="16" spans="1:15" s="213" customFormat="1" ht="16.5" x14ac:dyDescent="0.15">
      <c r="A16" s="241"/>
      <c r="B16" s="242">
        <f>IF($B$3="一般",計算シート!J12,IF($B$3="高校",計算シート!L12,IF($B$3="中学",計算シート!M12,"　")))</f>
        <v>0</v>
      </c>
      <c r="C16" s="242"/>
      <c r="D16" s="242"/>
      <c r="E16" s="242"/>
      <c r="F16" s="242">
        <f>IF(一覧様式!$A$3="一般",C16,IF(一覧様式!$A$3="高校",D16,E16))</f>
        <v>0</v>
      </c>
      <c r="G16" s="240"/>
      <c r="H16" s="241"/>
      <c r="I16" s="242">
        <f>IF($B$3="一般",計算シート!V12,IF($B$3="高校",計算シート!X12,IF($B$3="中学",計算シート!Y12,"　")))</f>
        <v>0</v>
      </c>
      <c r="J16" s="242"/>
      <c r="K16" s="242"/>
      <c r="L16" s="242"/>
      <c r="M16" s="242">
        <f>IF(一覧様式!$A$3="一般",J16,IF(一覧様式!$A$3="高校",K16,L16))</f>
        <v>0</v>
      </c>
      <c r="N16" s="240">
        <f>COUNTIF(Ichiran!$H$2:$L$81,人数確認表!$I$6&amp;人数確認表!I16)</f>
        <v>0</v>
      </c>
      <c r="O16" s="241"/>
    </row>
    <row r="17" spans="1:15" s="213" customFormat="1" ht="16.5" x14ac:dyDescent="0.15">
      <c r="A17" s="241"/>
      <c r="B17" s="242">
        <f>IF($B$3="一般",計算シート!J13,IF($B$3="高校",計算シート!L13,IF($B$3="中学",計算シート!M13,"　")))</f>
        <v>0</v>
      </c>
      <c r="C17" s="242"/>
      <c r="D17" s="242"/>
      <c r="E17" s="242"/>
      <c r="F17" s="242">
        <f>IF(一覧様式!$A$3="一般",C17,IF(一覧様式!$A$3="高校",D17,E17))</f>
        <v>0</v>
      </c>
      <c r="G17" s="240">
        <f>COUNTIF(Ichiran!$H$2:$L$81,人数確認表!$B$6&amp;人数確認表!B17)</f>
        <v>0</v>
      </c>
      <c r="H17" s="241"/>
      <c r="I17" s="242">
        <f>IF($B$3="一般",計算シート!V13,IF($B$3="高校",計算シート!X13,IF($B$3="中学",計算シート!Y13,"　")))</f>
        <v>0</v>
      </c>
      <c r="J17" s="242"/>
      <c r="K17" s="242"/>
      <c r="L17" s="242"/>
      <c r="M17" s="242">
        <f>IF(一覧様式!$A$3="一般",J17,IF(一覧様式!$A$3="高校",K17,L17))</f>
        <v>0</v>
      </c>
      <c r="N17" s="240">
        <f>COUNTIF(Ichiran!$H$2:$L$81,人数確認表!$I$6&amp;人数確認表!I17)</f>
        <v>0</v>
      </c>
      <c r="O17" s="241"/>
    </row>
    <row r="18" spans="1:15" s="213" customFormat="1" ht="16.5" x14ac:dyDescent="0.15">
      <c r="A18" s="241"/>
      <c r="B18" s="242">
        <f>IF($B$3="一般",計算シート!J14,IF($B$3="高校",計算シート!L14,IF($B$3="中学",計算シート!M14,"　")))</f>
        <v>0</v>
      </c>
      <c r="C18" s="242"/>
      <c r="D18" s="242"/>
      <c r="E18" s="242"/>
      <c r="F18" s="242">
        <f>IF(一覧様式!$A$3="一般",C18,IF(一覧様式!$A$3="高校",D18,E18))</f>
        <v>0</v>
      </c>
      <c r="G18" s="240">
        <f>COUNTIF(Ichiran!$H$2:$L$81,人数確認表!$B$6&amp;人数確認表!B18)</f>
        <v>0</v>
      </c>
      <c r="H18" s="241"/>
      <c r="I18" s="242">
        <f>IF($B$3="一般",計算シート!V14,IF($B$3="高校",計算シート!X14,IF($B$3="中学",計算シート!Y14,"　")))</f>
        <v>0</v>
      </c>
      <c r="J18" s="242"/>
      <c r="K18" s="242"/>
      <c r="L18" s="242"/>
      <c r="M18" s="242">
        <f>IF(一覧様式!$A$3="一般",J18,IF(一覧様式!$A$3="高校",K18,L18))</f>
        <v>0</v>
      </c>
      <c r="N18" s="240">
        <f>COUNTIF(Ichiran!$H$2:$L$81,人数確認表!$I$6&amp;人数確認表!I18)</f>
        <v>0</v>
      </c>
      <c r="O18" s="241"/>
    </row>
    <row r="19" spans="1:15" s="213" customFormat="1" ht="16.5" x14ac:dyDescent="0.15">
      <c r="A19" s="241"/>
      <c r="B19" s="242">
        <f>IF($B$3="一般",計算シート!J15,IF($B$3="高校",計算シート!L15,IF($B$3="中学",計算シート!M15,"　")))</f>
        <v>0</v>
      </c>
      <c r="C19" s="242"/>
      <c r="D19" s="242"/>
      <c r="E19" s="242"/>
      <c r="F19" s="242">
        <f>IF(一覧様式!$A$3="一般",C19,IF(一覧様式!$A$3="高校",D19,E19))</f>
        <v>0</v>
      </c>
      <c r="G19" s="240">
        <f>COUNTIF(Ichiran!$H$2:$L$81,人数確認表!$B$6&amp;人数確認表!B19)</f>
        <v>0</v>
      </c>
      <c r="H19" s="241"/>
      <c r="I19" s="242">
        <f>IF($B$3="一般",計算シート!V15,IF($B$3="高校",計算シート!X15,IF($B$3="中学",計算シート!Y15,"　")))</f>
        <v>0</v>
      </c>
      <c r="J19" s="242"/>
      <c r="K19" s="242"/>
      <c r="L19" s="242"/>
      <c r="M19" s="242">
        <f>IF(一覧様式!$A$3="一般",J19,IF(一覧様式!$A$3="高校",K19,L19))</f>
        <v>0</v>
      </c>
      <c r="N19" s="240">
        <f>COUNTIF(Ichiran!$H$2:$L$81,人数確認表!$I$6&amp;人数確認表!I19)</f>
        <v>0</v>
      </c>
      <c r="O19" s="241"/>
    </row>
    <row r="20" spans="1:15" s="213" customFormat="1" ht="16.5" x14ac:dyDescent="0.15">
      <c r="A20" s="241"/>
      <c r="B20" s="242">
        <f>IF($B$3="一般",計算シート!J16,IF($B$3="高校",計算シート!L16,IF($B$3="中学",計算シート!M16,"　")))</f>
        <v>0</v>
      </c>
      <c r="C20" s="242"/>
      <c r="D20" s="242"/>
      <c r="E20" s="242"/>
      <c r="F20" s="242">
        <f>IF(一覧様式!$A$3="一般",C20,IF(一覧様式!$A$3="高校",D20,E20))</f>
        <v>0</v>
      </c>
      <c r="G20" s="240">
        <f>COUNTIF(Ichiran!$H$2:$L$81,人数確認表!$B$6&amp;人数確認表!B20)</f>
        <v>0</v>
      </c>
      <c r="H20" s="241"/>
      <c r="I20" s="242">
        <f>IF($B$3="一般",計算シート!V16,IF($B$3="高校",計算シート!X16,IF($B$3="中学",計算シート!Y16,"　")))</f>
        <v>0</v>
      </c>
      <c r="J20" s="242"/>
      <c r="K20" s="242"/>
      <c r="L20" s="242"/>
      <c r="M20" s="242">
        <f>IF(一覧様式!$A$3="一般",J20,IF(一覧様式!$A$3="高校",K20,L20))</f>
        <v>0</v>
      </c>
      <c r="N20" s="240">
        <f>COUNTIF(Ichiran!$H$2:$L$81,人数確認表!$I$6&amp;人数確認表!I20)</f>
        <v>0</v>
      </c>
      <c r="O20" s="241"/>
    </row>
    <row r="21" spans="1:15" s="213" customFormat="1" ht="16.5" x14ac:dyDescent="0.15">
      <c r="A21" s="241"/>
      <c r="B21" s="242">
        <f>IF($B$3="一般",計算シート!J17,IF($B$3="高校",計算シート!L17,IF($B$3="中学",計算シート!M17,"　")))</f>
        <v>0</v>
      </c>
      <c r="C21" s="242"/>
      <c r="D21" s="242"/>
      <c r="E21" s="242"/>
      <c r="F21" s="242">
        <f>IF(一覧様式!$A$3="一般",C21,IF(一覧様式!$A$3="高校",D21,E21))</f>
        <v>0</v>
      </c>
      <c r="G21" s="240">
        <f>COUNTIF(Ichiran!$H$2:$L$81,人数確認表!$B$6&amp;人数確認表!B21)</f>
        <v>0</v>
      </c>
      <c r="H21" s="241"/>
      <c r="I21" s="242">
        <f>IF($B$3="一般",計算シート!V17,IF($B$3="高校",計算シート!X17,IF($B$3="中学",計算シート!Y17,"　")))</f>
        <v>0</v>
      </c>
      <c r="J21" s="242"/>
      <c r="K21" s="242"/>
      <c r="L21" s="242"/>
      <c r="M21" s="242">
        <f>IF(一覧様式!$A$3="一般",J21,IF(一覧様式!$A$3="高校",K21,L21))</f>
        <v>0</v>
      </c>
      <c r="N21" s="240">
        <f>COUNTIF(Ichiran!$H$2:$L$81,人数確認表!$I$6&amp;人数確認表!I21)</f>
        <v>0</v>
      </c>
      <c r="O21" s="241"/>
    </row>
    <row r="22" spans="1:15" s="213" customFormat="1" ht="16.5" x14ac:dyDescent="0.15">
      <c r="A22" s="241"/>
      <c r="B22" s="242">
        <f>IF($B$3="一般",計算シート!J18,IF($B$3="高校",計算シート!L18,IF($B$3="中学",計算シート!M18,"　")))</f>
        <v>0</v>
      </c>
      <c r="C22" s="242"/>
      <c r="D22" s="242"/>
      <c r="E22" s="242"/>
      <c r="F22" s="242">
        <f>IF(一覧様式!$A$3="一般",C22,IF(一覧様式!$A$3="高校",D22,E22))</f>
        <v>0</v>
      </c>
      <c r="G22" s="240">
        <f>COUNTIF(Ichiran!$H$2:$L$81,人数確認表!$B$6&amp;人数確認表!B22)</f>
        <v>0</v>
      </c>
      <c r="H22" s="241"/>
      <c r="I22" s="242">
        <f>IF($B$3="一般",計算シート!V18,IF($B$3="高校",計算シート!X18,IF($B$3="中学",計算シート!Y18,"　")))</f>
        <v>0</v>
      </c>
      <c r="J22" s="242"/>
      <c r="K22" s="242"/>
      <c r="L22" s="242"/>
      <c r="M22" s="242">
        <f>IF(一覧様式!$A$3="一般",J22,IF(一覧様式!$A$3="高校",K22,L22))</f>
        <v>0</v>
      </c>
      <c r="N22" s="240">
        <f>COUNTIF(Ichiran!$H$2:$L$81,人数確認表!$I$6&amp;人数確認表!I22)</f>
        <v>0</v>
      </c>
      <c r="O22" s="241"/>
    </row>
    <row r="23" spans="1:15" s="213" customFormat="1" ht="16.5" x14ac:dyDescent="0.15">
      <c r="A23" s="241"/>
      <c r="B23" s="242">
        <f>IF($B$3="一般",計算シート!J19,IF($B$3="高校",計算シート!L19,IF($B$3="中学",計算シート!M19,"　")))</f>
        <v>0</v>
      </c>
      <c r="C23" s="242"/>
      <c r="D23" s="242"/>
      <c r="E23" s="242"/>
      <c r="F23" s="242">
        <f>IF(一覧様式!$A$3="一般",C23,IF(一覧様式!$A$3="高校",D23,E23))</f>
        <v>0</v>
      </c>
      <c r="G23" s="240">
        <f>COUNTIF(Ichiran!$H$2:$L$81,人数確認表!$B$6&amp;人数確認表!B23)</f>
        <v>0</v>
      </c>
      <c r="H23" s="241"/>
      <c r="I23" s="242">
        <f>IF($B$3="一般",計算シート!V19,IF($B$3="高校",計算シート!X19,IF($B$3="中学",計算シート!Y19,"　")))</f>
        <v>0</v>
      </c>
      <c r="J23" s="242"/>
      <c r="K23" s="242"/>
      <c r="L23" s="242"/>
      <c r="M23" s="242">
        <f>IF(一覧様式!$A$3="一般",J23,IF(一覧様式!$A$3="高校",K23,L23))</f>
        <v>0</v>
      </c>
      <c r="N23" s="240">
        <f>COUNTIF(Ichiran!$H$2:$L$81,人数確認表!$I$6&amp;人数確認表!I23)</f>
        <v>0</v>
      </c>
      <c r="O23" s="241"/>
    </row>
    <row r="24" spans="1:15" s="214" customFormat="1" ht="16.5" x14ac:dyDescent="0.15">
      <c r="A24" s="246"/>
      <c r="B24" s="242">
        <f>IF($B$3="一般",計算シート!J20,IF($B$3="高校",計算シート!L20,IF($B$3="中学",計算シート!M20,"　")))</f>
        <v>0</v>
      </c>
      <c r="C24" s="243"/>
      <c r="D24" s="243"/>
      <c r="E24" s="243"/>
      <c r="F24" s="242">
        <f>IF(一覧様式!$A$3="一般",C24,IF(一覧様式!$A$3="高校",D24,E24))</f>
        <v>0</v>
      </c>
      <c r="G24" s="244">
        <f>一覧様式!Z93</f>
        <v>0</v>
      </c>
      <c r="H24" s="245"/>
      <c r="I24" s="242">
        <f>IF($B$3="一般",計算シート!V20,IF($B$3="高校",計算シート!X20,IF($B$3="中学",計算シート!Y20,"　")))</f>
        <v>0</v>
      </c>
      <c r="J24" s="243"/>
      <c r="K24" s="243"/>
      <c r="L24" s="243"/>
      <c r="M24" s="242">
        <f>IF(一覧様式!$A$3="一般",J24,IF(一覧様式!$A$3="高校",K24,L24))</f>
        <v>0</v>
      </c>
      <c r="N24" s="244">
        <f>一覧様式!Z94</f>
        <v>0</v>
      </c>
      <c r="O24" s="246"/>
    </row>
    <row r="25" spans="1:15" s="214" customFormat="1" ht="16.5" x14ac:dyDescent="0.15">
      <c r="A25" s="246"/>
      <c r="B25" s="242">
        <f>IF($B$3="一般",計算シート!J21,IF($B$3="高校",計算シート!L21,IF($B$3="中学",計算シート!M21,"　")))</f>
        <v>0</v>
      </c>
      <c r="C25" s="247"/>
      <c r="D25" s="247"/>
      <c r="E25" s="247"/>
      <c r="F25" s="242">
        <f>IF(一覧様式!$A$3="一般",C25,IF(一覧様式!$A$3="高校",D25,E25))</f>
        <v>0</v>
      </c>
      <c r="G25" s="244">
        <f>一覧様式!AA93</f>
        <v>0</v>
      </c>
      <c r="H25" s="245"/>
      <c r="I25" s="242">
        <f>IF($B$3="一般",計算シート!V21,IF($B$3="高校",計算シート!X21,IF($B$3="中学",計算シート!Y21,"　")))</f>
        <v>0</v>
      </c>
      <c r="J25" s="247"/>
      <c r="K25" s="247"/>
      <c r="L25" s="247"/>
      <c r="M25" s="242">
        <f>IF(一覧様式!$A$3="一般",J25,IF(一覧様式!$A$3="高校",K25,L25))</f>
        <v>0</v>
      </c>
      <c r="N25" s="244">
        <f>一覧様式!AA94</f>
        <v>0</v>
      </c>
      <c r="O25" s="246"/>
    </row>
    <row r="26" spans="1:15" x14ac:dyDescent="0.15">
      <c r="A26" s="236"/>
      <c r="B26" s="236"/>
      <c r="C26" s="236"/>
      <c r="D26" s="236"/>
      <c r="E26" s="236"/>
      <c r="F26" s="236"/>
      <c r="G26" s="236"/>
      <c r="H26" s="236"/>
      <c r="I26" s="236"/>
      <c r="J26" s="236"/>
      <c r="K26" s="236"/>
      <c r="L26" s="236"/>
      <c r="M26" s="236"/>
      <c r="N26" s="236"/>
      <c r="O26" s="236"/>
    </row>
  </sheetData>
  <sheetProtection algorithmName="SHA-512" hashValue="+mZVfGaJEQ6q/3bT9r0BushBg+EJjGZtUkU6HRz68XvYY19ZqN2db51SEG9LCAOWD54gNVCn+OfJVWd7mcdReA==" saltValue="W0+NzDqugeS+/TGV9sf1qA==" spinCount="100000" sheet="1" objects="1" scenarios="1"/>
  <phoneticPr fontId="43"/>
  <conditionalFormatting sqref="F7:F25">
    <cfRule type="cellIs" dxfId="7" priority="2" operator="greaterThan">
      <formula>90</formula>
    </cfRule>
  </conditionalFormatting>
  <conditionalFormatting sqref="G7:G19">
    <cfRule type="cellIs" dxfId="6" priority="26" stopIfTrue="1" operator="lessThan">
      <formula>1</formula>
    </cfRule>
    <cfRule type="cellIs" dxfId="5" priority="27" stopIfTrue="1" operator="greaterThan">
      <formula>F7</formula>
    </cfRule>
  </conditionalFormatting>
  <conditionalFormatting sqref="G18:G25">
    <cfRule type="cellIs" dxfId="4" priority="3" stopIfTrue="1" operator="lessThan">
      <formula>1</formula>
    </cfRule>
    <cfRule type="cellIs" dxfId="3" priority="4" stopIfTrue="1" operator="greaterThan">
      <formula>F18</formula>
    </cfRule>
  </conditionalFormatting>
  <conditionalFormatting sqref="M7:M25">
    <cfRule type="cellIs" dxfId="2" priority="1" operator="greaterThan">
      <formula>90</formula>
    </cfRule>
  </conditionalFormatting>
  <conditionalFormatting sqref="N7:N25">
    <cfRule type="cellIs" dxfId="1" priority="23" stopIfTrue="1" operator="lessThan">
      <formula>1</formula>
    </cfRule>
    <cfRule type="cellIs" dxfId="0" priority="24" stopIfTrue="1" operator="greaterThan">
      <formula>M7</formula>
    </cfRule>
  </conditionalFormatting>
  <pageMargins left="0.74791666666666701" right="0.74791666666666701" top="0.98402777777777795" bottom="0.9840277777777779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D22" sqref="D22"/>
    </sheetView>
  </sheetViews>
  <sheetFormatPr defaultColWidth="9" defaultRowHeight="11.25" x14ac:dyDescent="0.15"/>
  <cols>
    <col min="1" max="1" width="8.75" style="45" customWidth="1"/>
    <col min="2" max="2" width="11" style="45" customWidth="1"/>
    <col min="3" max="3" width="4.625" style="45" customWidth="1"/>
    <col min="4" max="4" width="10.25" style="45" customWidth="1"/>
    <col min="5" max="5" width="9.75" style="45" customWidth="1"/>
    <col min="6" max="6" width="9.625" style="45" customWidth="1"/>
    <col min="7" max="7" width="4.625" style="45" customWidth="1"/>
    <col min="8" max="8" width="14.875" style="45" customWidth="1"/>
    <col min="9" max="9" width="8.875" style="45" customWidth="1"/>
    <col min="10" max="10" width="13.125" style="45" customWidth="1"/>
    <col min="11" max="11" width="8.875" style="45" customWidth="1"/>
    <col min="12" max="12" width="9.125" style="45" customWidth="1"/>
    <col min="13" max="13" width="9.75" style="45" customWidth="1"/>
    <col min="14" max="14" width="9.625" style="45" customWidth="1"/>
    <col min="15" max="15" width="9.125" style="45" customWidth="1"/>
    <col min="16" max="16384" width="9" style="45"/>
  </cols>
  <sheetData>
    <row r="1" spans="1:15" x14ac:dyDescent="0.15">
      <c r="A1" s="45" t="s">
        <v>98</v>
      </c>
      <c r="B1" s="45" t="s">
        <v>99</v>
      </c>
      <c r="C1" s="45" t="s">
        <v>100</v>
      </c>
      <c r="D1" s="45" t="s">
        <v>101</v>
      </c>
      <c r="E1" s="45" t="s">
        <v>102</v>
      </c>
      <c r="F1" s="45" t="s">
        <v>9</v>
      </c>
      <c r="G1" s="45" t="s">
        <v>103</v>
      </c>
      <c r="H1" s="45" t="s">
        <v>104</v>
      </c>
      <c r="I1" s="45" t="s">
        <v>105</v>
      </c>
      <c r="J1" s="45" t="s">
        <v>106</v>
      </c>
      <c r="K1" s="45" t="s">
        <v>107</v>
      </c>
      <c r="L1" s="45" t="s">
        <v>108</v>
      </c>
      <c r="M1" s="45" t="s">
        <v>109</v>
      </c>
      <c r="N1" s="45" t="s">
        <v>110</v>
      </c>
      <c r="O1" s="45" t="s">
        <v>111</v>
      </c>
    </row>
    <row r="2" spans="1:15" x14ac:dyDescent="0.15">
      <c r="A2" s="46" t="str">
        <f>IF(一覧様式!B11=0,"",計算シート!$H$5)</f>
        <v/>
      </c>
      <c r="B2" s="46" t="str">
        <f>IF(一覧様式!B11=0," ",一覧様式!B11)</f>
        <v xml:space="preserve"> </v>
      </c>
      <c r="C2" s="46" t="str">
        <f>IF(一覧様式!H11=0," ",IF(一覧様式!H11="男",1)+IF(一覧様式!H11="女",2))</f>
        <v xml:space="preserve"> </v>
      </c>
      <c r="D2" s="47" t="str">
        <f>CONCATENATE(一覧様式!C11," ",一覧様式!D11)</f>
        <v xml:space="preserve"> </v>
      </c>
      <c r="E2" s="47" t="str">
        <f>CONCATENATE(一覧様式!E11," ",一覧様式!F11)</f>
        <v xml:space="preserve"> </v>
      </c>
      <c r="F2" s="47" t="str">
        <f>IF(一覧様式!$C11=0," ",一覧様式!$C$3)</f>
        <v xml:space="preserve"> </v>
      </c>
      <c r="G2" s="47" t="str">
        <f>IF(一覧様式!G11=0," ",一覧様式!G11)</f>
        <v xml:space="preserve"> </v>
      </c>
      <c r="H2" s="47" t="str">
        <f>CONCATENATE(一覧様式!I11,一覧様式!J11)</f>
        <v/>
      </c>
      <c r="I2" s="47" t="str">
        <f>IF(一覧様式!K11=0," ",一覧様式!K11)</f>
        <v xml:space="preserve"> </v>
      </c>
      <c r="J2" s="47" t="str">
        <f>CONCATENATE(一覧様式!N11,一覧様式!O11)</f>
        <v/>
      </c>
      <c r="K2" s="47" t="str">
        <f>IF(一覧様式!P11=0," ",一覧様式!P11)</f>
        <v xml:space="preserve"> </v>
      </c>
      <c r="L2" s="47"/>
      <c r="M2" s="47"/>
      <c r="N2" s="47" t="str">
        <f>CONCATENATE(一覧様式!S11,一覧様式!T11)</f>
        <v/>
      </c>
      <c r="O2" s="47" t="str">
        <f>CONCATENATE(一覧様式!U11,一覧様式!V11)</f>
        <v/>
      </c>
    </row>
    <row r="3" spans="1:15" x14ac:dyDescent="0.15">
      <c r="A3" s="46" t="str">
        <f>IF(一覧様式!B12=0,"",計算シート!$H$5)</f>
        <v/>
      </c>
      <c r="B3" s="46" t="str">
        <f>IF(一覧様式!B12=0," ",一覧様式!B12)</f>
        <v xml:space="preserve"> </v>
      </c>
      <c r="C3" s="46" t="str">
        <f>IF(一覧様式!H12=0," ",IF(一覧様式!H12="男",1)+IF(一覧様式!H12="女",2))</f>
        <v xml:space="preserve"> </v>
      </c>
      <c r="D3" s="47" t="str">
        <f>CONCATENATE(一覧様式!C12," ",一覧様式!D12)</f>
        <v xml:space="preserve"> </v>
      </c>
      <c r="E3" s="47" t="str">
        <f>CONCATENATE(一覧様式!E12," ",一覧様式!F12)</f>
        <v xml:space="preserve"> </v>
      </c>
      <c r="F3" s="47" t="str">
        <f>IF(一覧様式!$C12=0," ",一覧様式!$C$3)</f>
        <v xml:space="preserve"> </v>
      </c>
      <c r="G3" s="47" t="str">
        <f>IF(一覧様式!G12=0," ",一覧様式!G12)</f>
        <v xml:space="preserve"> </v>
      </c>
      <c r="H3" s="47" t="str">
        <f>CONCATENATE(一覧様式!I12,一覧様式!J12)</f>
        <v/>
      </c>
      <c r="I3" s="47" t="str">
        <f>IF(一覧様式!K12=0," ",一覧様式!K12)</f>
        <v xml:space="preserve"> </v>
      </c>
      <c r="J3" s="47" t="str">
        <f>CONCATENATE(一覧様式!N12,一覧様式!O12)</f>
        <v/>
      </c>
      <c r="K3" s="47" t="str">
        <f>IF(一覧様式!P12=0," ",一覧様式!P12)</f>
        <v xml:space="preserve"> </v>
      </c>
      <c r="L3" s="47"/>
      <c r="M3" s="47"/>
      <c r="N3" s="47" t="str">
        <f>CONCATENATE(一覧様式!S12,一覧様式!T12)</f>
        <v/>
      </c>
      <c r="O3" s="47" t="str">
        <f>CONCATENATE(一覧様式!U12,一覧様式!V12)</f>
        <v/>
      </c>
    </row>
    <row r="4" spans="1:15" x14ac:dyDescent="0.15">
      <c r="A4" s="46" t="str">
        <f>IF(一覧様式!B13=0,"",計算シート!$H$5)</f>
        <v/>
      </c>
      <c r="B4" s="46" t="str">
        <f>IF(一覧様式!B13=0," ",一覧様式!B13)</f>
        <v xml:space="preserve"> </v>
      </c>
      <c r="C4" s="46" t="str">
        <f>IF(一覧様式!H13=0," ",IF(一覧様式!H13="男",1)+IF(一覧様式!H13="女",2))</f>
        <v xml:space="preserve"> </v>
      </c>
      <c r="D4" s="47" t="str">
        <f>CONCATENATE(一覧様式!C13," ",一覧様式!D13)</f>
        <v xml:space="preserve"> </v>
      </c>
      <c r="E4" s="47" t="str">
        <f>CONCATENATE(一覧様式!E13," ",一覧様式!F13)</f>
        <v xml:space="preserve"> </v>
      </c>
      <c r="F4" s="47" t="str">
        <f>IF(一覧様式!$C13=0," ",一覧様式!$C$3)</f>
        <v xml:space="preserve"> </v>
      </c>
      <c r="G4" s="47" t="str">
        <f>IF(一覧様式!G13=0," ",一覧様式!G13)</f>
        <v xml:space="preserve"> </v>
      </c>
      <c r="H4" s="47" t="str">
        <f>CONCATENATE(一覧様式!I13,一覧様式!J13)</f>
        <v/>
      </c>
      <c r="I4" s="47" t="str">
        <f>IF(一覧様式!K13=0," ",一覧様式!K13)</f>
        <v xml:space="preserve"> </v>
      </c>
      <c r="J4" s="47" t="str">
        <f>CONCATENATE(一覧様式!N13,一覧様式!O13)</f>
        <v/>
      </c>
      <c r="K4" s="47" t="str">
        <f>IF(一覧様式!P13=0," ",一覧様式!P13)</f>
        <v xml:space="preserve"> </v>
      </c>
      <c r="L4" s="47"/>
      <c r="M4" s="47"/>
      <c r="N4" s="47" t="str">
        <f>CONCATENATE(一覧様式!S13,一覧様式!T13)</f>
        <v/>
      </c>
      <c r="O4" s="47" t="str">
        <f>CONCATENATE(一覧様式!U13,一覧様式!V13)</f>
        <v/>
      </c>
    </row>
    <row r="5" spans="1:15" x14ac:dyDescent="0.15">
      <c r="A5" s="46" t="str">
        <f>IF(一覧様式!B14=0,"",計算シート!$H$5)</f>
        <v/>
      </c>
      <c r="B5" s="46" t="str">
        <f>IF(一覧様式!B14=0," ",一覧様式!B14)</f>
        <v xml:space="preserve"> </v>
      </c>
      <c r="C5" s="46" t="str">
        <f>IF(一覧様式!H14=0," ",IF(一覧様式!H14="男",1)+IF(一覧様式!H14="女",2))</f>
        <v xml:space="preserve"> </v>
      </c>
      <c r="D5" s="47" t="str">
        <f>CONCATENATE(一覧様式!C14," ",一覧様式!D14)</f>
        <v xml:space="preserve"> </v>
      </c>
      <c r="E5" s="47" t="str">
        <f>CONCATENATE(一覧様式!E14," ",一覧様式!F14)</f>
        <v xml:space="preserve"> </v>
      </c>
      <c r="F5" s="47" t="str">
        <f>IF(一覧様式!$C14=0," ",一覧様式!$C$3)</f>
        <v xml:space="preserve"> </v>
      </c>
      <c r="G5" s="47" t="str">
        <f>IF(一覧様式!G14=0," ",一覧様式!G14)</f>
        <v xml:space="preserve"> </v>
      </c>
      <c r="H5" s="47" t="str">
        <f>CONCATENATE(一覧様式!I14,一覧様式!J14)</f>
        <v/>
      </c>
      <c r="I5" s="47" t="str">
        <f>IF(一覧様式!K14=0," ",一覧様式!K14)</f>
        <v xml:space="preserve"> </v>
      </c>
      <c r="J5" s="47" t="str">
        <f>CONCATENATE(一覧様式!N14,一覧様式!O14)</f>
        <v/>
      </c>
      <c r="K5" s="47" t="str">
        <f>IF(一覧様式!P14=0," ",一覧様式!P14)</f>
        <v xml:space="preserve"> </v>
      </c>
      <c r="L5" s="47"/>
      <c r="M5" s="47"/>
      <c r="N5" s="47" t="str">
        <f>CONCATENATE(一覧様式!S14,一覧様式!T14)</f>
        <v/>
      </c>
      <c r="O5" s="47" t="str">
        <f>CONCATENATE(一覧様式!U14,一覧様式!V14)</f>
        <v/>
      </c>
    </row>
    <row r="6" spans="1:15" x14ac:dyDescent="0.15">
      <c r="A6" s="46" t="str">
        <f>IF(一覧様式!B15=0,"",計算シート!$H$5)</f>
        <v/>
      </c>
      <c r="B6" s="46" t="str">
        <f>IF(一覧様式!B15=0," ",一覧様式!B15)</f>
        <v xml:space="preserve"> </v>
      </c>
      <c r="C6" s="46" t="str">
        <f>IF(一覧様式!H15=0," ",IF(一覧様式!H15="男",1)+IF(一覧様式!H15="女",2))</f>
        <v xml:space="preserve"> </v>
      </c>
      <c r="D6" s="47" t="str">
        <f>CONCATENATE(一覧様式!C15," ",一覧様式!D15)</f>
        <v xml:space="preserve"> </v>
      </c>
      <c r="E6" s="47" t="str">
        <f>CONCATENATE(一覧様式!E15," ",一覧様式!F15)</f>
        <v xml:space="preserve"> </v>
      </c>
      <c r="F6" s="47" t="str">
        <f>IF(一覧様式!$C15=0," ",一覧様式!$C$3)</f>
        <v xml:space="preserve"> </v>
      </c>
      <c r="G6" s="47" t="str">
        <f>IF(一覧様式!G15=0," ",一覧様式!G15)</f>
        <v xml:space="preserve"> </v>
      </c>
      <c r="H6" s="47" t="str">
        <f>CONCATENATE(一覧様式!I15,一覧様式!J15)</f>
        <v/>
      </c>
      <c r="I6" s="47" t="str">
        <f>IF(一覧様式!K15=0," ",一覧様式!K15)</f>
        <v xml:space="preserve"> </v>
      </c>
      <c r="J6" s="47" t="str">
        <f>CONCATENATE(一覧様式!N15,一覧様式!O15)</f>
        <v/>
      </c>
      <c r="K6" s="47" t="str">
        <f>IF(一覧様式!P15=0," ",一覧様式!P15)</f>
        <v xml:space="preserve"> </v>
      </c>
      <c r="L6" s="47"/>
      <c r="M6" s="47"/>
      <c r="N6" s="47" t="str">
        <f>CONCATENATE(一覧様式!S15,一覧様式!T15)</f>
        <v/>
      </c>
      <c r="O6" s="47" t="str">
        <f>CONCATENATE(一覧様式!U15,一覧様式!V15)</f>
        <v/>
      </c>
    </row>
    <row r="7" spans="1:15" x14ac:dyDescent="0.15">
      <c r="A7" s="46" t="str">
        <f>IF(一覧様式!B16=0,"",計算シート!$H$5)</f>
        <v/>
      </c>
      <c r="B7" s="46" t="str">
        <f>IF(一覧様式!B16=0," ",一覧様式!B16)</f>
        <v xml:space="preserve"> </v>
      </c>
      <c r="C7" s="46" t="str">
        <f>IF(一覧様式!H16=0," ",IF(一覧様式!H16="男",1)+IF(一覧様式!H16="女",2))</f>
        <v xml:space="preserve"> </v>
      </c>
      <c r="D7" s="47" t="str">
        <f>CONCATENATE(一覧様式!C16," ",一覧様式!D16)</f>
        <v xml:space="preserve"> </v>
      </c>
      <c r="E7" s="47" t="str">
        <f>CONCATENATE(一覧様式!E16," ",一覧様式!F16)</f>
        <v xml:space="preserve"> </v>
      </c>
      <c r="F7" s="47" t="str">
        <f>IF(一覧様式!$C16=0," ",一覧様式!$C$3)</f>
        <v xml:space="preserve"> </v>
      </c>
      <c r="G7" s="47" t="str">
        <f>IF(一覧様式!G16=0," ",一覧様式!G16)</f>
        <v xml:space="preserve"> </v>
      </c>
      <c r="H7" s="47" t="str">
        <f>CONCATENATE(一覧様式!I16,一覧様式!J16)</f>
        <v/>
      </c>
      <c r="I7" s="47" t="str">
        <f>IF(一覧様式!K16=0," ",一覧様式!K16)</f>
        <v xml:space="preserve"> </v>
      </c>
      <c r="J7" s="47" t="str">
        <f>CONCATENATE(一覧様式!N16,一覧様式!O16)</f>
        <v/>
      </c>
      <c r="K7" s="47" t="str">
        <f>IF(一覧様式!P16=0," ",一覧様式!P16)</f>
        <v xml:space="preserve"> </v>
      </c>
      <c r="L7" s="47"/>
      <c r="M7" s="47"/>
      <c r="N7" s="47" t="str">
        <f>CONCATENATE(一覧様式!S16,一覧様式!T16)</f>
        <v/>
      </c>
      <c r="O7" s="47" t="str">
        <f>CONCATENATE(一覧様式!U16,一覧様式!V16)</f>
        <v/>
      </c>
    </row>
    <row r="8" spans="1:15" x14ac:dyDescent="0.15">
      <c r="A8" s="46" t="str">
        <f>IF(一覧様式!B17=0,"",計算シート!$H$5)</f>
        <v/>
      </c>
      <c r="B8" s="46" t="str">
        <f>IF(一覧様式!B17=0," ",一覧様式!B17)</f>
        <v xml:space="preserve"> </v>
      </c>
      <c r="C8" s="46" t="str">
        <f>IF(一覧様式!H17=0," ",IF(一覧様式!H17="男",1)+IF(一覧様式!H17="女",2))</f>
        <v xml:space="preserve"> </v>
      </c>
      <c r="D8" s="47" t="str">
        <f>CONCATENATE(一覧様式!C17," ",一覧様式!D17)</f>
        <v xml:space="preserve"> </v>
      </c>
      <c r="E8" s="47" t="str">
        <f>CONCATENATE(一覧様式!E17," ",一覧様式!F17)</f>
        <v xml:space="preserve"> </v>
      </c>
      <c r="F8" s="47" t="str">
        <f>IF(一覧様式!$C17=0," ",一覧様式!$C$3)</f>
        <v xml:space="preserve"> </v>
      </c>
      <c r="G8" s="47" t="str">
        <f>IF(一覧様式!G17=0," ",一覧様式!G17)</f>
        <v xml:space="preserve"> </v>
      </c>
      <c r="H8" s="47" t="str">
        <f>CONCATENATE(一覧様式!I17,一覧様式!J17)</f>
        <v/>
      </c>
      <c r="I8" s="47" t="str">
        <f>IF(一覧様式!K17=0," ",一覧様式!K17)</f>
        <v xml:space="preserve"> </v>
      </c>
      <c r="J8" s="47" t="str">
        <f>CONCATENATE(一覧様式!N17,一覧様式!O17)</f>
        <v/>
      </c>
      <c r="K8" s="47" t="str">
        <f>IF(一覧様式!P17=0," ",一覧様式!P17)</f>
        <v xml:space="preserve"> </v>
      </c>
      <c r="L8" s="47"/>
      <c r="M8" s="47"/>
      <c r="N8" s="47" t="str">
        <f>CONCATENATE(一覧様式!S17,一覧様式!T17)</f>
        <v/>
      </c>
      <c r="O8" s="47" t="str">
        <f>CONCATENATE(一覧様式!U17,一覧様式!V17)</f>
        <v/>
      </c>
    </row>
    <row r="9" spans="1:15" x14ac:dyDescent="0.15">
      <c r="A9" s="46" t="str">
        <f>IF(一覧様式!B18=0,"",計算シート!$H$5)</f>
        <v/>
      </c>
      <c r="B9" s="46" t="str">
        <f>IF(一覧様式!B18=0," ",一覧様式!B18)</f>
        <v xml:space="preserve"> </v>
      </c>
      <c r="C9" s="46" t="str">
        <f>IF(一覧様式!H18=0," ",IF(一覧様式!H18="男",1)+IF(一覧様式!H18="女",2))</f>
        <v xml:space="preserve"> </v>
      </c>
      <c r="D9" s="47" t="str">
        <f>CONCATENATE(一覧様式!C18," ",一覧様式!D18)</f>
        <v xml:space="preserve"> </v>
      </c>
      <c r="E9" s="47" t="str">
        <f>CONCATENATE(一覧様式!E18," ",一覧様式!F18)</f>
        <v xml:space="preserve"> </v>
      </c>
      <c r="F9" s="47" t="str">
        <f>IF(一覧様式!$C18=0," ",一覧様式!$C$3)</f>
        <v xml:space="preserve"> </v>
      </c>
      <c r="G9" s="47" t="str">
        <f>IF(一覧様式!G18=0," ",一覧様式!G18)</f>
        <v xml:space="preserve"> </v>
      </c>
      <c r="H9" s="47" t="str">
        <f>CONCATENATE(一覧様式!I18,一覧様式!J18)</f>
        <v/>
      </c>
      <c r="I9" s="47" t="str">
        <f>IF(一覧様式!K18=0," ",一覧様式!K18)</f>
        <v xml:space="preserve"> </v>
      </c>
      <c r="J9" s="47" t="str">
        <f>CONCATENATE(一覧様式!N18,一覧様式!O18)</f>
        <v/>
      </c>
      <c r="K9" s="47" t="str">
        <f>IF(一覧様式!P18=0," ",一覧様式!P18)</f>
        <v xml:space="preserve"> </v>
      </c>
      <c r="L9" s="47"/>
      <c r="M9" s="47"/>
      <c r="N9" s="47" t="str">
        <f>CONCATENATE(一覧様式!S18,一覧様式!T18)</f>
        <v/>
      </c>
      <c r="O9" s="47" t="str">
        <f>CONCATENATE(一覧様式!U18,一覧様式!V18)</f>
        <v/>
      </c>
    </row>
    <row r="10" spans="1:15" x14ac:dyDescent="0.15">
      <c r="A10" s="46" t="str">
        <f>IF(一覧様式!B19=0,"",計算シート!$H$5)</f>
        <v/>
      </c>
      <c r="B10" s="46" t="str">
        <f>IF(一覧様式!B19=0," ",一覧様式!B19)</f>
        <v xml:space="preserve"> </v>
      </c>
      <c r="C10" s="46" t="str">
        <f>IF(一覧様式!H19=0," ",IF(一覧様式!H19="男",1)+IF(一覧様式!H19="女",2))</f>
        <v xml:space="preserve"> </v>
      </c>
      <c r="D10" s="47" t="str">
        <f>CONCATENATE(一覧様式!C19," ",一覧様式!D19)</f>
        <v xml:space="preserve"> </v>
      </c>
      <c r="E10" s="47" t="str">
        <f>CONCATENATE(一覧様式!E19," ",一覧様式!F19)</f>
        <v xml:space="preserve"> </v>
      </c>
      <c r="F10" s="47" t="str">
        <f>IF(一覧様式!$C19=0," ",一覧様式!$C$3)</f>
        <v xml:space="preserve"> </v>
      </c>
      <c r="G10" s="47" t="str">
        <f>IF(一覧様式!G19=0," ",一覧様式!G19)</f>
        <v xml:space="preserve"> </v>
      </c>
      <c r="H10" s="47" t="str">
        <f>CONCATENATE(一覧様式!I19,一覧様式!J19)</f>
        <v/>
      </c>
      <c r="I10" s="47" t="str">
        <f>IF(一覧様式!K19=0," ",一覧様式!K19)</f>
        <v xml:space="preserve"> </v>
      </c>
      <c r="J10" s="47" t="str">
        <f>CONCATENATE(一覧様式!N19,一覧様式!O19)</f>
        <v/>
      </c>
      <c r="K10" s="47" t="str">
        <f>IF(一覧様式!P19=0," ",一覧様式!P19)</f>
        <v xml:space="preserve"> </v>
      </c>
      <c r="L10" s="47"/>
      <c r="M10" s="47"/>
      <c r="N10" s="47" t="str">
        <f>CONCATENATE(一覧様式!S19,一覧様式!T19)</f>
        <v/>
      </c>
      <c r="O10" s="47" t="str">
        <f>CONCATENATE(一覧様式!U19,一覧様式!V19)</f>
        <v/>
      </c>
    </row>
    <row r="11" spans="1:15" x14ac:dyDescent="0.15">
      <c r="A11" s="46" t="str">
        <f>IF(一覧様式!B20=0,"",計算シート!$H$5)</f>
        <v/>
      </c>
      <c r="B11" s="46" t="str">
        <f>IF(一覧様式!B20=0," ",一覧様式!B20)</f>
        <v xml:space="preserve"> </v>
      </c>
      <c r="C11" s="46" t="str">
        <f>IF(一覧様式!H20=0," ",IF(一覧様式!H20="男",1)+IF(一覧様式!H20="女",2))</f>
        <v xml:space="preserve"> </v>
      </c>
      <c r="D11" s="47" t="str">
        <f>CONCATENATE(一覧様式!C20," ",一覧様式!D20)</f>
        <v xml:space="preserve"> </v>
      </c>
      <c r="E11" s="47" t="str">
        <f>CONCATENATE(一覧様式!E20," ",一覧様式!F20)</f>
        <v xml:space="preserve"> </v>
      </c>
      <c r="F11" s="47" t="str">
        <f>IF(一覧様式!$C20=0," ",一覧様式!$C$3)</f>
        <v xml:space="preserve"> </v>
      </c>
      <c r="G11" s="47" t="str">
        <f>IF(一覧様式!G20=0," ",一覧様式!G20)</f>
        <v xml:space="preserve"> </v>
      </c>
      <c r="H11" s="47" t="str">
        <f>CONCATENATE(一覧様式!I20,一覧様式!J20)</f>
        <v/>
      </c>
      <c r="I11" s="47" t="str">
        <f>IF(一覧様式!K20=0," ",一覧様式!K20)</f>
        <v xml:space="preserve"> </v>
      </c>
      <c r="J11" s="47" t="str">
        <f>CONCATENATE(一覧様式!N20,一覧様式!O20)</f>
        <v/>
      </c>
      <c r="K11" s="47" t="str">
        <f>IF(一覧様式!P20=0," ",一覧様式!P20)</f>
        <v xml:space="preserve"> </v>
      </c>
      <c r="L11" s="47"/>
      <c r="M11" s="47"/>
      <c r="N11" s="47" t="str">
        <f>CONCATENATE(一覧様式!S20,一覧様式!T20)</f>
        <v/>
      </c>
      <c r="O11" s="47" t="str">
        <f>CONCATENATE(一覧様式!U20,一覧様式!V20)</f>
        <v/>
      </c>
    </row>
    <row r="12" spans="1:15" x14ac:dyDescent="0.15">
      <c r="A12" s="46" t="str">
        <f>IF(一覧様式!B21=0,"",計算シート!$H$5)</f>
        <v/>
      </c>
      <c r="B12" s="46" t="str">
        <f>IF(一覧様式!B21=0," ",一覧様式!B21)</f>
        <v xml:space="preserve"> </v>
      </c>
      <c r="C12" s="46" t="str">
        <f>IF(一覧様式!H21=0," ",IF(一覧様式!H21="男",1)+IF(一覧様式!H21="女",2))</f>
        <v xml:space="preserve"> </v>
      </c>
      <c r="D12" s="47" t="str">
        <f>CONCATENATE(一覧様式!C21," ",一覧様式!D21)</f>
        <v xml:space="preserve"> </v>
      </c>
      <c r="E12" s="47" t="str">
        <f>CONCATENATE(一覧様式!E21," ",一覧様式!F21)</f>
        <v xml:space="preserve"> </v>
      </c>
      <c r="F12" s="47" t="str">
        <f>IF(一覧様式!$C21=0," ",一覧様式!$C$3)</f>
        <v xml:space="preserve"> </v>
      </c>
      <c r="G12" s="47" t="str">
        <f>IF(一覧様式!G21=0," ",一覧様式!G21)</f>
        <v xml:space="preserve"> </v>
      </c>
      <c r="H12" s="47" t="str">
        <f>CONCATENATE(一覧様式!I21,一覧様式!J21)</f>
        <v/>
      </c>
      <c r="I12" s="47" t="str">
        <f>IF(一覧様式!K21=0," ",一覧様式!K21)</f>
        <v xml:space="preserve"> </v>
      </c>
      <c r="J12" s="47" t="str">
        <f>CONCATENATE(一覧様式!N21,一覧様式!O21)</f>
        <v/>
      </c>
      <c r="K12" s="47" t="str">
        <f>IF(一覧様式!P21=0," ",一覧様式!P21)</f>
        <v xml:space="preserve"> </v>
      </c>
      <c r="L12" s="47"/>
      <c r="M12" s="47"/>
      <c r="N12" s="47" t="str">
        <f>CONCATENATE(一覧様式!S21,一覧様式!T21)</f>
        <v/>
      </c>
      <c r="O12" s="47" t="str">
        <f>CONCATENATE(一覧様式!U21,一覧様式!V21)</f>
        <v/>
      </c>
    </row>
    <row r="13" spans="1:15" x14ac:dyDescent="0.15">
      <c r="A13" s="46" t="str">
        <f>IF(一覧様式!B22=0,"",計算シート!$H$5)</f>
        <v/>
      </c>
      <c r="B13" s="46" t="str">
        <f>IF(一覧様式!B22=0," ",一覧様式!B22)</f>
        <v xml:space="preserve"> </v>
      </c>
      <c r="C13" s="46" t="str">
        <f>IF(一覧様式!H22=0," ",IF(一覧様式!H22="男",1)+IF(一覧様式!H22="女",2))</f>
        <v xml:space="preserve"> </v>
      </c>
      <c r="D13" s="47" t="str">
        <f>CONCATENATE(一覧様式!C22," ",一覧様式!D22)</f>
        <v xml:space="preserve"> </v>
      </c>
      <c r="E13" s="47" t="str">
        <f>CONCATENATE(一覧様式!E22," ",一覧様式!F22)</f>
        <v xml:space="preserve"> </v>
      </c>
      <c r="F13" s="47" t="str">
        <f>IF(一覧様式!$C22=0," ",一覧様式!$C$3)</f>
        <v xml:space="preserve"> </v>
      </c>
      <c r="G13" s="47" t="str">
        <f>IF(一覧様式!G22=0," ",一覧様式!G22)</f>
        <v xml:space="preserve"> </v>
      </c>
      <c r="H13" s="47" t="str">
        <f>CONCATENATE(一覧様式!I22,一覧様式!J22)</f>
        <v/>
      </c>
      <c r="I13" s="47" t="str">
        <f>IF(一覧様式!K22=0," ",一覧様式!K22)</f>
        <v xml:space="preserve"> </v>
      </c>
      <c r="J13" s="47" t="str">
        <f>CONCATENATE(一覧様式!N22,一覧様式!O22)</f>
        <v/>
      </c>
      <c r="K13" s="47" t="str">
        <f>IF(一覧様式!P22=0," ",一覧様式!P22)</f>
        <v xml:space="preserve"> </v>
      </c>
      <c r="L13" s="47"/>
      <c r="M13" s="47"/>
      <c r="N13" s="47" t="str">
        <f>CONCATENATE(一覧様式!S22,一覧様式!T22)</f>
        <v/>
      </c>
      <c r="O13" s="47" t="str">
        <f>CONCATENATE(一覧様式!U22,一覧様式!V22)</f>
        <v/>
      </c>
    </row>
    <row r="14" spans="1:15" x14ac:dyDescent="0.15">
      <c r="A14" s="46" t="str">
        <f>IF(一覧様式!B23=0,"",計算シート!$H$5)</f>
        <v/>
      </c>
      <c r="B14" s="46" t="str">
        <f>IF(一覧様式!B23=0," ",一覧様式!B23)</f>
        <v xml:space="preserve"> </v>
      </c>
      <c r="C14" s="46" t="str">
        <f>IF(一覧様式!H23=0," ",IF(一覧様式!H23="男",1)+IF(一覧様式!H23="女",2))</f>
        <v xml:space="preserve"> </v>
      </c>
      <c r="D14" s="47" t="str">
        <f>CONCATENATE(一覧様式!C23," ",一覧様式!D23)</f>
        <v xml:space="preserve"> </v>
      </c>
      <c r="E14" s="47" t="str">
        <f>CONCATENATE(一覧様式!E23," ",一覧様式!F23)</f>
        <v xml:space="preserve"> </v>
      </c>
      <c r="F14" s="47" t="str">
        <f>IF(一覧様式!$C23=0," ",一覧様式!$C$3)</f>
        <v xml:space="preserve"> </v>
      </c>
      <c r="G14" s="47" t="str">
        <f>IF(一覧様式!G23=0," ",一覧様式!G23)</f>
        <v xml:space="preserve"> </v>
      </c>
      <c r="H14" s="47" t="str">
        <f>CONCATENATE(一覧様式!I23,一覧様式!J23)</f>
        <v/>
      </c>
      <c r="I14" s="47" t="str">
        <f>IF(一覧様式!K23=0," ",一覧様式!K23)</f>
        <v xml:space="preserve"> </v>
      </c>
      <c r="J14" s="47" t="str">
        <f>CONCATENATE(一覧様式!N23,一覧様式!O23)</f>
        <v/>
      </c>
      <c r="K14" s="47" t="str">
        <f>IF(一覧様式!P23=0," ",一覧様式!P23)</f>
        <v xml:space="preserve"> </v>
      </c>
      <c r="L14" s="47"/>
      <c r="M14" s="47"/>
      <c r="N14" s="47" t="str">
        <f>CONCATENATE(一覧様式!S23,一覧様式!T23)</f>
        <v/>
      </c>
      <c r="O14" s="47" t="str">
        <f>CONCATENATE(一覧様式!U23,一覧様式!V23)</f>
        <v/>
      </c>
    </row>
    <row r="15" spans="1:15" x14ac:dyDescent="0.15">
      <c r="A15" s="46" t="str">
        <f>IF(一覧様式!B24=0,"",計算シート!$H$5)</f>
        <v/>
      </c>
      <c r="B15" s="46" t="str">
        <f>IF(一覧様式!B24=0," ",一覧様式!B24)</f>
        <v xml:space="preserve"> </v>
      </c>
      <c r="C15" s="46" t="str">
        <f>IF(一覧様式!H24=0," ",IF(一覧様式!H24="男",1)+IF(一覧様式!H24="女",2))</f>
        <v xml:space="preserve"> </v>
      </c>
      <c r="D15" s="47" t="str">
        <f>CONCATENATE(一覧様式!C24," ",一覧様式!D24)</f>
        <v xml:space="preserve"> </v>
      </c>
      <c r="E15" s="47" t="str">
        <f>CONCATENATE(一覧様式!E24," ",一覧様式!F24)</f>
        <v xml:space="preserve"> </v>
      </c>
      <c r="F15" s="47" t="str">
        <f>IF(一覧様式!$C24=0," ",一覧様式!$C$3)</f>
        <v xml:space="preserve"> </v>
      </c>
      <c r="G15" s="47" t="str">
        <f>IF(一覧様式!G24=0," ",一覧様式!G24)</f>
        <v xml:space="preserve"> </v>
      </c>
      <c r="H15" s="47" t="str">
        <f>CONCATENATE(一覧様式!I24,一覧様式!J24)</f>
        <v/>
      </c>
      <c r="I15" s="47" t="str">
        <f>IF(一覧様式!K24=0," ",一覧様式!K24)</f>
        <v xml:space="preserve"> </v>
      </c>
      <c r="J15" s="47" t="str">
        <f>CONCATENATE(一覧様式!N24,一覧様式!O24)</f>
        <v/>
      </c>
      <c r="K15" s="47" t="str">
        <f>IF(一覧様式!P24=0," ",一覧様式!P24)</f>
        <v xml:space="preserve"> </v>
      </c>
      <c r="L15" s="47"/>
      <c r="M15" s="47"/>
      <c r="N15" s="47" t="str">
        <f>CONCATENATE(一覧様式!S24,一覧様式!T24)</f>
        <v/>
      </c>
      <c r="O15" s="47" t="str">
        <f>CONCATENATE(一覧様式!U24,一覧様式!V24)</f>
        <v/>
      </c>
    </row>
    <row r="16" spans="1:15" x14ac:dyDescent="0.15">
      <c r="A16" s="46" t="str">
        <f>IF(一覧様式!B25=0,"",計算シート!$H$5)</f>
        <v/>
      </c>
      <c r="B16" s="46" t="str">
        <f>IF(一覧様式!B25=0," ",一覧様式!B25)</f>
        <v xml:space="preserve"> </v>
      </c>
      <c r="C16" s="46" t="str">
        <f>IF(一覧様式!H25=0," ",IF(一覧様式!H25="男",1)+IF(一覧様式!H25="女",2))</f>
        <v xml:space="preserve"> </v>
      </c>
      <c r="D16" s="47" t="str">
        <f>CONCATENATE(一覧様式!C25," ",一覧様式!D25)</f>
        <v xml:space="preserve"> </v>
      </c>
      <c r="E16" s="47" t="str">
        <f>CONCATENATE(一覧様式!E25," ",一覧様式!F25)</f>
        <v xml:space="preserve"> </v>
      </c>
      <c r="F16" s="47" t="str">
        <f>IF(一覧様式!$C25=0," ",一覧様式!$C$3)</f>
        <v xml:space="preserve"> </v>
      </c>
      <c r="G16" s="47" t="str">
        <f>IF(一覧様式!G25=0," ",一覧様式!G25)</f>
        <v xml:space="preserve"> </v>
      </c>
      <c r="H16" s="47" t="str">
        <f>CONCATENATE(一覧様式!I25,一覧様式!J25)</f>
        <v/>
      </c>
      <c r="I16" s="47" t="str">
        <f>IF(一覧様式!K25=0," ",一覧様式!K25)</f>
        <v xml:space="preserve"> </v>
      </c>
      <c r="J16" s="47" t="str">
        <f>CONCATENATE(一覧様式!N25,一覧様式!O25)</f>
        <v/>
      </c>
      <c r="K16" s="47" t="str">
        <f>IF(一覧様式!P25=0," ",一覧様式!P25)</f>
        <v xml:space="preserve"> </v>
      </c>
      <c r="L16" s="47"/>
      <c r="M16" s="47"/>
      <c r="N16" s="47" t="str">
        <f>CONCATENATE(一覧様式!S25,一覧様式!T25)</f>
        <v/>
      </c>
      <c r="O16" s="47" t="str">
        <f>CONCATENATE(一覧様式!U25,一覧様式!V25)</f>
        <v/>
      </c>
    </row>
    <row r="17" spans="1:15" x14ac:dyDescent="0.15">
      <c r="A17" s="46" t="str">
        <f>IF(一覧様式!B26=0,"",計算シート!$H$5)</f>
        <v/>
      </c>
      <c r="B17" s="46" t="str">
        <f>IF(一覧様式!B26=0," ",一覧様式!B26)</f>
        <v xml:space="preserve"> </v>
      </c>
      <c r="C17" s="46" t="str">
        <f>IF(一覧様式!H26=0," ",IF(一覧様式!H26="男",1)+IF(一覧様式!H26="女",2))</f>
        <v xml:space="preserve"> </v>
      </c>
      <c r="D17" s="47" t="str">
        <f>CONCATENATE(一覧様式!C26," ",一覧様式!D26)</f>
        <v xml:space="preserve"> </v>
      </c>
      <c r="E17" s="47" t="str">
        <f>CONCATENATE(一覧様式!E26," ",一覧様式!F26)</f>
        <v xml:space="preserve"> </v>
      </c>
      <c r="F17" s="47" t="str">
        <f>IF(一覧様式!$C26=0," ",一覧様式!$C$3)</f>
        <v xml:space="preserve"> </v>
      </c>
      <c r="G17" s="47" t="str">
        <f>IF(一覧様式!G26=0," ",一覧様式!G26)</f>
        <v xml:space="preserve"> </v>
      </c>
      <c r="H17" s="47" t="str">
        <f>CONCATENATE(一覧様式!I26,一覧様式!J26)</f>
        <v/>
      </c>
      <c r="I17" s="47" t="str">
        <f>IF(一覧様式!K26=0," ",一覧様式!K26)</f>
        <v xml:space="preserve"> </v>
      </c>
      <c r="J17" s="47" t="str">
        <f>CONCATENATE(一覧様式!N26,一覧様式!O26)</f>
        <v/>
      </c>
      <c r="K17" s="47" t="str">
        <f>IF(一覧様式!P26=0," ",一覧様式!P26)</f>
        <v xml:space="preserve"> </v>
      </c>
      <c r="L17" s="47"/>
      <c r="M17" s="47"/>
      <c r="N17" s="47" t="str">
        <f>CONCATENATE(一覧様式!S26,一覧様式!T26)</f>
        <v/>
      </c>
      <c r="O17" s="47" t="str">
        <f>CONCATENATE(一覧様式!U26,一覧様式!V26)</f>
        <v/>
      </c>
    </row>
    <row r="18" spans="1:15" x14ac:dyDescent="0.15">
      <c r="A18" s="46" t="str">
        <f>IF(一覧様式!B27=0,"",計算シート!$H$5)</f>
        <v/>
      </c>
      <c r="B18" s="46" t="str">
        <f>IF(一覧様式!B27=0," ",一覧様式!B27)</f>
        <v xml:space="preserve"> </v>
      </c>
      <c r="C18" s="46" t="str">
        <f>IF(一覧様式!H27=0," ",IF(一覧様式!H27="男",1)+IF(一覧様式!H27="女",2))</f>
        <v xml:space="preserve"> </v>
      </c>
      <c r="D18" s="47" t="str">
        <f>CONCATENATE(一覧様式!C27," ",一覧様式!D27)</f>
        <v xml:space="preserve"> </v>
      </c>
      <c r="E18" s="47" t="str">
        <f>CONCATENATE(一覧様式!E27," ",一覧様式!F27)</f>
        <v xml:space="preserve"> </v>
      </c>
      <c r="F18" s="47" t="str">
        <f>IF(一覧様式!$C27=0," ",一覧様式!$C$3)</f>
        <v xml:space="preserve"> </v>
      </c>
      <c r="G18" s="47" t="str">
        <f>IF(一覧様式!G27=0," ",一覧様式!G27)</f>
        <v xml:space="preserve"> </v>
      </c>
      <c r="H18" s="47" t="str">
        <f>CONCATENATE(一覧様式!I27,一覧様式!J27)</f>
        <v/>
      </c>
      <c r="I18" s="47" t="str">
        <f>IF(一覧様式!K27=0," ",一覧様式!K27)</f>
        <v xml:space="preserve"> </v>
      </c>
      <c r="J18" s="47" t="str">
        <f>CONCATENATE(一覧様式!N27,一覧様式!O27)</f>
        <v/>
      </c>
      <c r="K18" s="47" t="str">
        <f>IF(一覧様式!P27=0," ",一覧様式!P27)</f>
        <v xml:space="preserve"> </v>
      </c>
      <c r="L18" s="47"/>
      <c r="M18" s="47"/>
      <c r="N18" s="47" t="str">
        <f>CONCATENATE(一覧様式!S27,一覧様式!T27)</f>
        <v/>
      </c>
      <c r="O18" s="47" t="str">
        <f>CONCATENATE(一覧様式!U27,一覧様式!V27)</f>
        <v/>
      </c>
    </row>
    <row r="19" spans="1:15" x14ac:dyDescent="0.15">
      <c r="A19" s="46" t="str">
        <f>IF(一覧様式!B28=0,"",計算シート!$H$5)</f>
        <v/>
      </c>
      <c r="B19" s="46" t="str">
        <f>IF(一覧様式!B28=0," ",一覧様式!B28)</f>
        <v xml:space="preserve"> </v>
      </c>
      <c r="C19" s="46" t="str">
        <f>IF(一覧様式!H28=0," ",IF(一覧様式!H28="男",1)+IF(一覧様式!H28="女",2))</f>
        <v xml:space="preserve"> </v>
      </c>
      <c r="D19" s="47" t="str">
        <f>CONCATENATE(一覧様式!C28," ",一覧様式!D28)</f>
        <v xml:space="preserve"> </v>
      </c>
      <c r="E19" s="47" t="str">
        <f>CONCATENATE(一覧様式!E28," ",一覧様式!F28)</f>
        <v xml:space="preserve"> </v>
      </c>
      <c r="F19" s="47" t="str">
        <f>IF(一覧様式!$C28=0," ",一覧様式!$C$3)</f>
        <v xml:space="preserve"> </v>
      </c>
      <c r="G19" s="47" t="str">
        <f>IF(一覧様式!G28=0," ",一覧様式!G28)</f>
        <v xml:space="preserve"> </v>
      </c>
      <c r="H19" s="47" t="str">
        <f>CONCATENATE(一覧様式!I28,一覧様式!J28)</f>
        <v/>
      </c>
      <c r="I19" s="47" t="str">
        <f>IF(一覧様式!K28=0," ",一覧様式!K28)</f>
        <v xml:space="preserve"> </v>
      </c>
      <c r="J19" s="47" t="str">
        <f>CONCATENATE(一覧様式!N28,一覧様式!O28)</f>
        <v/>
      </c>
      <c r="K19" s="47" t="str">
        <f>IF(一覧様式!P28=0," ",一覧様式!P28)</f>
        <v xml:space="preserve"> </v>
      </c>
      <c r="L19" s="47"/>
      <c r="M19" s="47"/>
      <c r="N19" s="47" t="str">
        <f>CONCATENATE(一覧様式!S28,一覧様式!T28)</f>
        <v/>
      </c>
      <c r="O19" s="47" t="str">
        <f>CONCATENATE(一覧様式!U28,一覧様式!V28)</f>
        <v/>
      </c>
    </row>
    <row r="20" spans="1:15" x14ac:dyDescent="0.15">
      <c r="A20" s="46" t="str">
        <f>IF(一覧様式!B29=0,"",計算シート!$H$5)</f>
        <v/>
      </c>
      <c r="B20" s="46" t="str">
        <f>IF(一覧様式!B29=0," ",一覧様式!B29)</f>
        <v xml:space="preserve"> </v>
      </c>
      <c r="C20" s="46" t="str">
        <f>IF(一覧様式!H29=0," ",IF(一覧様式!H29="男",1)+IF(一覧様式!H29="女",2))</f>
        <v xml:space="preserve"> </v>
      </c>
      <c r="D20" s="47" t="str">
        <f>CONCATENATE(一覧様式!C29," ",一覧様式!D29)</f>
        <v xml:space="preserve"> </v>
      </c>
      <c r="E20" s="47" t="str">
        <f>CONCATENATE(一覧様式!E29," ",一覧様式!F29)</f>
        <v xml:space="preserve"> </v>
      </c>
      <c r="F20" s="47" t="str">
        <f>IF(一覧様式!$C29=0," ",一覧様式!$C$3)</f>
        <v xml:space="preserve"> </v>
      </c>
      <c r="G20" s="47" t="str">
        <f>IF(一覧様式!G29=0," ",一覧様式!G29)</f>
        <v xml:space="preserve"> </v>
      </c>
      <c r="H20" s="47" t="str">
        <f>CONCATENATE(一覧様式!I29,一覧様式!J29)</f>
        <v/>
      </c>
      <c r="I20" s="47" t="str">
        <f>IF(一覧様式!K29=0," ",一覧様式!K29)</f>
        <v xml:space="preserve"> </v>
      </c>
      <c r="J20" s="47" t="str">
        <f>CONCATENATE(一覧様式!N29,一覧様式!O29)</f>
        <v/>
      </c>
      <c r="K20" s="47" t="str">
        <f>IF(一覧様式!P29=0," ",一覧様式!P29)</f>
        <v xml:space="preserve"> </v>
      </c>
      <c r="L20" s="47"/>
      <c r="M20" s="47"/>
      <c r="N20" s="47" t="str">
        <f>CONCATENATE(一覧様式!S29,一覧様式!T29)</f>
        <v/>
      </c>
      <c r="O20" s="47" t="str">
        <f>CONCATENATE(一覧様式!U29,一覧様式!V29)</f>
        <v/>
      </c>
    </row>
    <row r="21" spans="1:15" x14ac:dyDescent="0.15">
      <c r="A21" s="46" t="str">
        <f>IF(一覧様式!B30=0,"",計算シート!$H$5)</f>
        <v/>
      </c>
      <c r="B21" s="46" t="str">
        <f>IF(一覧様式!B30=0," ",一覧様式!B30)</f>
        <v xml:space="preserve"> </v>
      </c>
      <c r="C21" s="46" t="str">
        <f>IF(一覧様式!H30=0," ",IF(一覧様式!H30="男",1)+IF(一覧様式!H30="女",2))</f>
        <v xml:space="preserve"> </v>
      </c>
      <c r="D21" s="47" t="str">
        <f>CONCATENATE(一覧様式!C30," ",一覧様式!D30)</f>
        <v xml:space="preserve"> </v>
      </c>
      <c r="E21" s="47" t="str">
        <f>CONCATENATE(一覧様式!E30," ",一覧様式!F30)</f>
        <v xml:space="preserve"> </v>
      </c>
      <c r="F21" s="47" t="str">
        <f>IF(一覧様式!$C30=0," ",一覧様式!$C$3)</f>
        <v xml:space="preserve"> </v>
      </c>
      <c r="G21" s="47" t="str">
        <f>IF(一覧様式!G30=0," ",一覧様式!G30)</f>
        <v xml:space="preserve"> </v>
      </c>
      <c r="H21" s="47" t="str">
        <f>CONCATENATE(一覧様式!I30,一覧様式!J30)</f>
        <v/>
      </c>
      <c r="I21" s="47" t="str">
        <f>IF(一覧様式!K30=0," ",一覧様式!K30)</f>
        <v xml:space="preserve"> </v>
      </c>
      <c r="J21" s="47" t="str">
        <f>CONCATENATE(一覧様式!N30,一覧様式!O30)</f>
        <v/>
      </c>
      <c r="K21" s="47" t="str">
        <f>IF(一覧様式!P30=0," ",一覧様式!P30)</f>
        <v xml:space="preserve"> </v>
      </c>
      <c r="L21" s="47"/>
      <c r="M21" s="47"/>
      <c r="N21" s="47" t="str">
        <f>CONCATENATE(一覧様式!S30,一覧様式!T30)</f>
        <v/>
      </c>
      <c r="O21" s="47" t="str">
        <f>CONCATENATE(一覧様式!U30,一覧様式!V30)</f>
        <v/>
      </c>
    </row>
    <row r="22" spans="1:15" x14ac:dyDescent="0.15">
      <c r="A22" s="46" t="str">
        <f>IF(一覧様式!B31=0,"",計算シート!$H$5)</f>
        <v/>
      </c>
      <c r="B22" s="46" t="str">
        <f>IF(一覧様式!B31=0," ",一覧様式!B31)</f>
        <v xml:space="preserve"> </v>
      </c>
      <c r="C22" s="46" t="str">
        <f>IF(一覧様式!H31=0," ",IF(一覧様式!H31="男",1)+IF(一覧様式!H31="女",2))</f>
        <v xml:space="preserve"> </v>
      </c>
      <c r="D22" s="47" t="str">
        <f>CONCATENATE(一覧様式!C31," ",一覧様式!D31)</f>
        <v xml:space="preserve"> </v>
      </c>
      <c r="E22" s="47" t="str">
        <f>CONCATENATE(一覧様式!E31," ",一覧様式!F31)</f>
        <v xml:space="preserve"> </v>
      </c>
      <c r="F22" s="47" t="str">
        <f>IF(一覧様式!$C31=0," ",一覧様式!$C$3)</f>
        <v xml:space="preserve"> </v>
      </c>
      <c r="G22" s="47" t="str">
        <f>IF(一覧様式!G31=0," ",一覧様式!G31)</f>
        <v xml:space="preserve"> </v>
      </c>
      <c r="H22" s="47" t="str">
        <f>CONCATENATE(一覧様式!I31,一覧様式!J31)</f>
        <v/>
      </c>
      <c r="I22" s="47" t="str">
        <f>IF(一覧様式!K31=0," ",一覧様式!K31)</f>
        <v xml:space="preserve"> </v>
      </c>
      <c r="J22" s="47" t="str">
        <f>CONCATENATE(一覧様式!N31,一覧様式!O31)</f>
        <v/>
      </c>
      <c r="K22" s="47" t="str">
        <f>IF(一覧様式!P31=0," ",一覧様式!P31)</f>
        <v xml:space="preserve"> </v>
      </c>
      <c r="L22" s="47"/>
      <c r="M22" s="47"/>
      <c r="N22" s="47" t="str">
        <f>CONCATENATE(一覧様式!S31,一覧様式!T31)</f>
        <v/>
      </c>
      <c r="O22" s="47" t="str">
        <f>CONCATENATE(一覧様式!U31,一覧様式!V31)</f>
        <v/>
      </c>
    </row>
    <row r="23" spans="1:15" x14ac:dyDescent="0.15">
      <c r="A23" s="46" t="str">
        <f>IF(一覧様式!B32=0,"",計算シート!$H$5)</f>
        <v/>
      </c>
      <c r="B23" s="46" t="str">
        <f>IF(一覧様式!B32=0," ",一覧様式!B32)</f>
        <v xml:space="preserve"> </v>
      </c>
      <c r="C23" s="46" t="str">
        <f>IF(一覧様式!H32=0," ",IF(一覧様式!H32="男",1)+IF(一覧様式!H32="女",2))</f>
        <v xml:space="preserve"> </v>
      </c>
      <c r="D23" s="47" t="str">
        <f>CONCATENATE(一覧様式!C32," ",一覧様式!D32)</f>
        <v xml:space="preserve"> </v>
      </c>
      <c r="E23" s="47" t="str">
        <f>CONCATENATE(一覧様式!E32," ",一覧様式!F32)</f>
        <v xml:space="preserve"> </v>
      </c>
      <c r="F23" s="47" t="str">
        <f>IF(一覧様式!$C32=0," ",一覧様式!$C$3)</f>
        <v xml:space="preserve"> </v>
      </c>
      <c r="G23" s="47" t="str">
        <f>IF(一覧様式!G32=0," ",一覧様式!G32)</f>
        <v xml:space="preserve"> </v>
      </c>
      <c r="H23" s="47" t="str">
        <f>CONCATENATE(一覧様式!I32,一覧様式!J32)</f>
        <v/>
      </c>
      <c r="I23" s="47" t="str">
        <f>IF(一覧様式!K32=0," ",一覧様式!K32)</f>
        <v xml:space="preserve"> </v>
      </c>
      <c r="J23" s="47" t="str">
        <f>CONCATENATE(一覧様式!N32,一覧様式!O32)</f>
        <v/>
      </c>
      <c r="K23" s="47" t="str">
        <f>IF(一覧様式!P32=0," ",一覧様式!P32)</f>
        <v xml:space="preserve"> </v>
      </c>
      <c r="L23" s="47"/>
      <c r="M23" s="47"/>
      <c r="N23" s="47" t="str">
        <f>CONCATENATE(一覧様式!S32,一覧様式!T32)</f>
        <v/>
      </c>
      <c r="O23" s="47" t="str">
        <f>CONCATENATE(一覧様式!U32,一覧様式!V32)</f>
        <v/>
      </c>
    </row>
    <row r="24" spans="1:15" x14ac:dyDescent="0.15">
      <c r="A24" s="46" t="str">
        <f>IF(一覧様式!B33=0,"",計算シート!$H$5)</f>
        <v/>
      </c>
      <c r="B24" s="46" t="str">
        <f>IF(一覧様式!B33=0," ",一覧様式!B33)</f>
        <v xml:space="preserve"> </v>
      </c>
      <c r="C24" s="46" t="str">
        <f>IF(一覧様式!H33=0," ",IF(一覧様式!H33="男",1)+IF(一覧様式!H33="女",2))</f>
        <v xml:space="preserve"> </v>
      </c>
      <c r="D24" s="47" t="str">
        <f>CONCATENATE(一覧様式!C33," ",一覧様式!D33)</f>
        <v xml:space="preserve"> </v>
      </c>
      <c r="E24" s="47" t="str">
        <f>CONCATENATE(一覧様式!E33," ",一覧様式!F33)</f>
        <v xml:space="preserve"> </v>
      </c>
      <c r="F24" s="47" t="str">
        <f>IF(一覧様式!$C33=0," ",一覧様式!$C$3)</f>
        <v xml:space="preserve"> </v>
      </c>
      <c r="G24" s="47" t="str">
        <f>IF(一覧様式!G33=0," ",一覧様式!G33)</f>
        <v xml:space="preserve"> </v>
      </c>
      <c r="H24" s="47" t="str">
        <f>CONCATENATE(一覧様式!I33,一覧様式!J33)</f>
        <v/>
      </c>
      <c r="I24" s="47" t="str">
        <f>IF(一覧様式!K33=0," ",一覧様式!K33)</f>
        <v xml:space="preserve"> </v>
      </c>
      <c r="J24" s="47" t="str">
        <f>CONCATENATE(一覧様式!N33,一覧様式!O33)</f>
        <v/>
      </c>
      <c r="K24" s="47" t="str">
        <f>IF(一覧様式!P33=0," ",一覧様式!P33)</f>
        <v xml:space="preserve"> </v>
      </c>
      <c r="L24" s="47"/>
      <c r="M24" s="47"/>
      <c r="N24" s="47" t="str">
        <f>CONCATENATE(一覧様式!S33,一覧様式!T33)</f>
        <v/>
      </c>
      <c r="O24" s="47" t="str">
        <f>CONCATENATE(一覧様式!U33,一覧様式!V33)</f>
        <v/>
      </c>
    </row>
    <row r="25" spans="1:15" x14ac:dyDescent="0.15">
      <c r="A25" s="46" t="str">
        <f>IF(一覧様式!B34=0,"",計算シート!$H$5)</f>
        <v/>
      </c>
      <c r="B25" s="46" t="str">
        <f>IF(一覧様式!B34=0," ",一覧様式!B34)</f>
        <v xml:space="preserve"> </v>
      </c>
      <c r="C25" s="46" t="str">
        <f>IF(一覧様式!H34=0," ",IF(一覧様式!H34="男",1)+IF(一覧様式!H34="女",2))</f>
        <v xml:space="preserve"> </v>
      </c>
      <c r="D25" s="47" t="str">
        <f>CONCATENATE(一覧様式!C34," ",一覧様式!D34)</f>
        <v xml:space="preserve"> </v>
      </c>
      <c r="E25" s="47" t="str">
        <f>CONCATENATE(一覧様式!E34," ",一覧様式!F34)</f>
        <v xml:space="preserve"> </v>
      </c>
      <c r="F25" s="47" t="str">
        <f>IF(一覧様式!$C34=0," ",一覧様式!$C$3)</f>
        <v xml:space="preserve"> </v>
      </c>
      <c r="G25" s="47" t="str">
        <f>IF(一覧様式!G34=0," ",一覧様式!G34)</f>
        <v xml:space="preserve"> </v>
      </c>
      <c r="H25" s="47" t="str">
        <f>CONCATENATE(一覧様式!I34,一覧様式!J34)</f>
        <v/>
      </c>
      <c r="I25" s="47" t="str">
        <f>IF(一覧様式!K34=0," ",一覧様式!K34)</f>
        <v xml:space="preserve"> </v>
      </c>
      <c r="J25" s="47" t="str">
        <f>CONCATENATE(一覧様式!N34,一覧様式!O34)</f>
        <v/>
      </c>
      <c r="K25" s="47" t="str">
        <f>IF(一覧様式!P34=0," ",一覧様式!P34)</f>
        <v xml:space="preserve"> </v>
      </c>
      <c r="L25" s="47"/>
      <c r="M25" s="47"/>
      <c r="N25" s="47" t="str">
        <f>CONCATENATE(一覧様式!S34,一覧様式!T34)</f>
        <v/>
      </c>
      <c r="O25" s="47" t="str">
        <f>CONCATENATE(一覧様式!U34,一覧様式!V34)</f>
        <v/>
      </c>
    </row>
    <row r="26" spans="1:15" x14ac:dyDescent="0.15">
      <c r="A26" s="46" t="str">
        <f>IF(一覧様式!B35=0,"",計算シート!$H$5)</f>
        <v/>
      </c>
      <c r="B26" s="46" t="str">
        <f>IF(一覧様式!B35=0," ",一覧様式!B35)</f>
        <v xml:space="preserve"> </v>
      </c>
      <c r="C26" s="46" t="str">
        <f>IF(一覧様式!H35=0," ",IF(一覧様式!H35="男",1)+IF(一覧様式!H35="女",2))</f>
        <v xml:space="preserve"> </v>
      </c>
      <c r="D26" s="47" t="str">
        <f>CONCATENATE(一覧様式!C35," ",一覧様式!D35)</f>
        <v xml:space="preserve"> </v>
      </c>
      <c r="E26" s="47" t="str">
        <f>CONCATENATE(一覧様式!E35," ",一覧様式!F35)</f>
        <v xml:space="preserve"> </v>
      </c>
      <c r="F26" s="47" t="str">
        <f>IF(一覧様式!$C35=0," ",一覧様式!$C$3)</f>
        <v xml:space="preserve"> </v>
      </c>
      <c r="G26" s="47" t="str">
        <f>IF(一覧様式!G35=0," ",一覧様式!G35)</f>
        <v xml:space="preserve"> </v>
      </c>
      <c r="H26" s="47" t="str">
        <f>CONCATENATE(一覧様式!I35,一覧様式!J35)</f>
        <v/>
      </c>
      <c r="I26" s="47" t="str">
        <f>IF(一覧様式!K35=0," ",一覧様式!K35)</f>
        <v xml:space="preserve"> </v>
      </c>
      <c r="J26" s="47" t="str">
        <f>CONCATENATE(一覧様式!N35,一覧様式!O35)</f>
        <v/>
      </c>
      <c r="K26" s="47" t="str">
        <f>IF(一覧様式!P35=0," ",一覧様式!P35)</f>
        <v xml:space="preserve"> </v>
      </c>
      <c r="L26" s="47"/>
      <c r="M26" s="47"/>
      <c r="N26" s="47" t="str">
        <f>CONCATENATE(一覧様式!S35,一覧様式!T35)</f>
        <v/>
      </c>
      <c r="O26" s="47" t="str">
        <f>CONCATENATE(一覧様式!U35,一覧様式!V35)</f>
        <v/>
      </c>
    </row>
    <row r="27" spans="1:15" x14ac:dyDescent="0.15">
      <c r="A27" s="46" t="str">
        <f>IF(一覧様式!B36=0,"",計算シート!$H$5)</f>
        <v/>
      </c>
      <c r="B27" s="46" t="str">
        <f>IF(一覧様式!B36=0," ",一覧様式!B36)</f>
        <v xml:space="preserve"> </v>
      </c>
      <c r="C27" s="46" t="str">
        <f>IF(一覧様式!H36=0," ",IF(一覧様式!H36="男",1)+IF(一覧様式!H36="女",2))</f>
        <v xml:space="preserve"> </v>
      </c>
      <c r="D27" s="47" t="str">
        <f>CONCATENATE(一覧様式!C36," ",一覧様式!D36)</f>
        <v xml:space="preserve"> </v>
      </c>
      <c r="E27" s="47" t="str">
        <f>CONCATENATE(一覧様式!E36," ",一覧様式!F36)</f>
        <v xml:space="preserve"> </v>
      </c>
      <c r="F27" s="47" t="str">
        <f>IF(一覧様式!$C36=0," ",一覧様式!$C$3)</f>
        <v xml:space="preserve"> </v>
      </c>
      <c r="G27" s="47" t="str">
        <f>IF(一覧様式!G36=0," ",一覧様式!G36)</f>
        <v xml:space="preserve"> </v>
      </c>
      <c r="H27" s="47" t="str">
        <f>CONCATENATE(一覧様式!I36,一覧様式!J36)</f>
        <v/>
      </c>
      <c r="I27" s="47" t="str">
        <f>IF(一覧様式!K36=0," ",一覧様式!K36)</f>
        <v xml:space="preserve"> </v>
      </c>
      <c r="J27" s="47" t="str">
        <f>CONCATENATE(一覧様式!N36,一覧様式!O36)</f>
        <v/>
      </c>
      <c r="K27" s="47" t="str">
        <f>IF(一覧様式!P36=0," ",一覧様式!P36)</f>
        <v xml:space="preserve"> </v>
      </c>
      <c r="L27" s="47"/>
      <c r="M27" s="47"/>
      <c r="N27" s="47" t="str">
        <f>CONCATENATE(一覧様式!S36,一覧様式!T36)</f>
        <v/>
      </c>
      <c r="O27" s="47" t="str">
        <f>CONCATENATE(一覧様式!U36,一覧様式!V36)</f>
        <v/>
      </c>
    </row>
    <row r="28" spans="1:15" x14ac:dyDescent="0.15">
      <c r="A28" s="46" t="str">
        <f>IF(一覧様式!B37=0,"",計算シート!$H$5)</f>
        <v/>
      </c>
      <c r="B28" s="46" t="str">
        <f>IF(一覧様式!B37=0," ",一覧様式!B37)</f>
        <v xml:space="preserve"> </v>
      </c>
      <c r="C28" s="46" t="str">
        <f>IF(一覧様式!H37=0," ",IF(一覧様式!H37="男",1)+IF(一覧様式!H37="女",2))</f>
        <v xml:space="preserve"> </v>
      </c>
      <c r="D28" s="47" t="str">
        <f>CONCATENATE(一覧様式!C37," ",一覧様式!D37)</f>
        <v xml:space="preserve"> </v>
      </c>
      <c r="E28" s="47" t="str">
        <f>CONCATENATE(一覧様式!E37," ",一覧様式!F37)</f>
        <v xml:space="preserve"> </v>
      </c>
      <c r="F28" s="47" t="str">
        <f>IF(一覧様式!$C37=0," ",一覧様式!$C$3)</f>
        <v xml:space="preserve"> </v>
      </c>
      <c r="G28" s="47" t="str">
        <f>IF(一覧様式!G37=0," ",一覧様式!G37)</f>
        <v xml:space="preserve"> </v>
      </c>
      <c r="H28" s="47" t="str">
        <f>CONCATENATE(一覧様式!I37,一覧様式!J37)</f>
        <v/>
      </c>
      <c r="I28" s="47" t="str">
        <f>IF(一覧様式!K37=0," ",一覧様式!K37)</f>
        <v xml:space="preserve"> </v>
      </c>
      <c r="J28" s="47" t="str">
        <f>CONCATENATE(一覧様式!N37,一覧様式!O37)</f>
        <v/>
      </c>
      <c r="K28" s="47" t="str">
        <f>IF(一覧様式!P37=0," ",一覧様式!P37)</f>
        <v xml:space="preserve"> </v>
      </c>
      <c r="L28" s="47"/>
      <c r="M28" s="47"/>
      <c r="N28" s="47" t="str">
        <f>CONCATENATE(一覧様式!S37,一覧様式!T37)</f>
        <v/>
      </c>
      <c r="O28" s="47" t="str">
        <f>CONCATENATE(一覧様式!U37,一覧様式!V37)</f>
        <v/>
      </c>
    </row>
    <row r="29" spans="1:15" x14ac:dyDescent="0.15">
      <c r="A29" s="46" t="str">
        <f>IF(一覧様式!B38=0,"",計算シート!$H$5)</f>
        <v/>
      </c>
      <c r="B29" s="46" t="str">
        <f>IF(一覧様式!B38=0," ",一覧様式!B38)</f>
        <v xml:space="preserve"> </v>
      </c>
      <c r="C29" s="46" t="str">
        <f>IF(一覧様式!H38=0," ",IF(一覧様式!H38="男",1)+IF(一覧様式!H38="女",2))</f>
        <v xml:space="preserve"> </v>
      </c>
      <c r="D29" s="47" t="str">
        <f>CONCATENATE(一覧様式!C38," ",一覧様式!D38)</f>
        <v xml:space="preserve"> </v>
      </c>
      <c r="E29" s="47" t="str">
        <f>CONCATENATE(一覧様式!E38," ",一覧様式!F38)</f>
        <v xml:space="preserve"> </v>
      </c>
      <c r="F29" s="47" t="str">
        <f>IF(一覧様式!$C38=0," ",一覧様式!$C$3)</f>
        <v xml:space="preserve"> </v>
      </c>
      <c r="G29" s="47" t="str">
        <f>IF(一覧様式!G38=0," ",一覧様式!G38)</f>
        <v xml:space="preserve"> </v>
      </c>
      <c r="H29" s="47" t="str">
        <f>CONCATENATE(一覧様式!I38,一覧様式!J38)</f>
        <v/>
      </c>
      <c r="I29" s="47" t="str">
        <f>IF(一覧様式!K38=0," ",一覧様式!K38)</f>
        <v xml:space="preserve"> </v>
      </c>
      <c r="J29" s="47" t="str">
        <f>CONCATENATE(一覧様式!N38,一覧様式!O38)</f>
        <v/>
      </c>
      <c r="K29" s="47" t="str">
        <f>IF(一覧様式!P38=0," ",一覧様式!P38)</f>
        <v xml:space="preserve"> </v>
      </c>
      <c r="L29" s="47"/>
      <c r="M29" s="47"/>
      <c r="N29" s="47" t="str">
        <f>CONCATENATE(一覧様式!S38,一覧様式!T38)</f>
        <v/>
      </c>
      <c r="O29" s="47" t="str">
        <f>CONCATENATE(一覧様式!U38,一覧様式!V38)</f>
        <v/>
      </c>
    </row>
    <row r="30" spans="1:15" x14ac:dyDescent="0.15">
      <c r="A30" s="46" t="str">
        <f>IF(一覧様式!B39=0,"",計算シート!$H$5)</f>
        <v/>
      </c>
      <c r="B30" s="46" t="str">
        <f>IF(一覧様式!B39=0," ",一覧様式!B39)</f>
        <v xml:space="preserve"> </v>
      </c>
      <c r="C30" s="46" t="str">
        <f>IF(一覧様式!H39=0," ",IF(一覧様式!H39="男",1)+IF(一覧様式!H39="女",2))</f>
        <v xml:space="preserve"> </v>
      </c>
      <c r="D30" s="47" t="str">
        <f>CONCATENATE(一覧様式!C39," ",一覧様式!D39)</f>
        <v xml:space="preserve"> </v>
      </c>
      <c r="E30" s="47" t="str">
        <f>CONCATENATE(一覧様式!E39," ",一覧様式!F39)</f>
        <v xml:space="preserve"> </v>
      </c>
      <c r="F30" s="47" t="str">
        <f>IF(一覧様式!$C39=0," ",一覧様式!$C$3)</f>
        <v xml:space="preserve"> </v>
      </c>
      <c r="G30" s="47" t="str">
        <f>IF(一覧様式!G39=0," ",一覧様式!G39)</f>
        <v xml:space="preserve"> </v>
      </c>
      <c r="H30" s="47" t="str">
        <f>CONCATENATE(一覧様式!I39,一覧様式!J39)</f>
        <v/>
      </c>
      <c r="I30" s="47" t="str">
        <f>IF(一覧様式!K39=0," ",一覧様式!K39)</f>
        <v xml:space="preserve"> </v>
      </c>
      <c r="J30" s="47" t="str">
        <f>CONCATENATE(一覧様式!N39,一覧様式!O39)</f>
        <v/>
      </c>
      <c r="K30" s="47" t="str">
        <f>IF(一覧様式!P39=0," ",一覧様式!P39)</f>
        <v xml:space="preserve"> </v>
      </c>
      <c r="L30" s="47"/>
      <c r="M30" s="47"/>
      <c r="N30" s="47" t="str">
        <f>CONCATENATE(一覧様式!S39,一覧様式!T39)</f>
        <v/>
      </c>
      <c r="O30" s="47" t="str">
        <f>CONCATENATE(一覧様式!U39,一覧様式!V39)</f>
        <v/>
      </c>
    </row>
    <row r="31" spans="1:15" x14ac:dyDescent="0.15">
      <c r="A31" s="46" t="str">
        <f>IF(一覧様式!B40=0,"",計算シート!$H$5)</f>
        <v/>
      </c>
      <c r="B31" s="46" t="str">
        <f>IF(一覧様式!B40=0," ",一覧様式!B40)</f>
        <v xml:space="preserve"> </v>
      </c>
      <c r="C31" s="46" t="str">
        <f>IF(一覧様式!H40=0," ",IF(一覧様式!H40="男",1)+IF(一覧様式!H40="女",2))</f>
        <v xml:space="preserve"> </v>
      </c>
      <c r="D31" s="47" t="str">
        <f>CONCATENATE(一覧様式!C40," ",一覧様式!D40)</f>
        <v xml:space="preserve"> </v>
      </c>
      <c r="E31" s="47" t="str">
        <f>CONCATENATE(一覧様式!E40," ",一覧様式!F40)</f>
        <v xml:space="preserve"> </v>
      </c>
      <c r="F31" s="47" t="str">
        <f>IF(一覧様式!$C40=0," ",一覧様式!$C$3)</f>
        <v xml:space="preserve"> </v>
      </c>
      <c r="G31" s="47" t="str">
        <f>IF(一覧様式!G40=0," ",一覧様式!G40)</f>
        <v xml:space="preserve"> </v>
      </c>
      <c r="H31" s="47" t="str">
        <f>CONCATENATE(一覧様式!I40,一覧様式!J40)</f>
        <v/>
      </c>
      <c r="I31" s="47" t="str">
        <f>IF(一覧様式!K40=0," ",一覧様式!K40)</f>
        <v xml:space="preserve"> </v>
      </c>
      <c r="J31" s="47" t="str">
        <f>CONCATENATE(一覧様式!N40,一覧様式!O40)</f>
        <v/>
      </c>
      <c r="K31" s="47" t="str">
        <f>IF(一覧様式!P40=0," ",一覧様式!P40)</f>
        <v xml:space="preserve"> </v>
      </c>
      <c r="L31" s="47"/>
      <c r="M31" s="47"/>
      <c r="N31" s="47" t="str">
        <f>CONCATENATE(一覧様式!S40,一覧様式!T40)</f>
        <v/>
      </c>
      <c r="O31" s="47" t="str">
        <f>CONCATENATE(一覧様式!U40,一覧様式!V40)</f>
        <v/>
      </c>
    </row>
    <row r="32" spans="1:15" x14ac:dyDescent="0.15">
      <c r="A32" s="46" t="str">
        <f>IF(一覧様式!B41=0,"",計算シート!$H$5)</f>
        <v/>
      </c>
      <c r="B32" s="46" t="str">
        <f>IF(一覧様式!B41=0," ",一覧様式!B41)</f>
        <v xml:space="preserve"> </v>
      </c>
      <c r="C32" s="46" t="str">
        <f>IF(一覧様式!H41=0," ",IF(一覧様式!H41="男",1)+IF(一覧様式!H41="女",2))</f>
        <v xml:space="preserve"> </v>
      </c>
      <c r="D32" s="47" t="str">
        <f>CONCATENATE(一覧様式!C41," ",一覧様式!D41)</f>
        <v xml:space="preserve"> </v>
      </c>
      <c r="E32" s="47" t="str">
        <f>CONCATENATE(一覧様式!E41," ",一覧様式!F41)</f>
        <v xml:space="preserve"> </v>
      </c>
      <c r="F32" s="47" t="str">
        <f>IF(一覧様式!$C41=0," ",一覧様式!$C$3)</f>
        <v xml:space="preserve"> </v>
      </c>
      <c r="G32" s="47" t="str">
        <f>IF(一覧様式!G41=0," ",一覧様式!G41)</f>
        <v xml:space="preserve"> </v>
      </c>
      <c r="H32" s="47" t="str">
        <f>CONCATENATE(一覧様式!I41,一覧様式!J41)</f>
        <v/>
      </c>
      <c r="I32" s="47" t="str">
        <f>IF(一覧様式!K41=0," ",一覧様式!K41)</f>
        <v xml:space="preserve"> </v>
      </c>
      <c r="J32" s="47" t="str">
        <f>CONCATENATE(一覧様式!N41,一覧様式!O41)</f>
        <v/>
      </c>
      <c r="K32" s="47" t="str">
        <f>IF(一覧様式!P41=0," ",一覧様式!P41)</f>
        <v xml:space="preserve"> </v>
      </c>
      <c r="L32" s="47"/>
      <c r="M32" s="47"/>
      <c r="N32" s="47" t="str">
        <f>CONCATENATE(一覧様式!S41,一覧様式!T41)</f>
        <v/>
      </c>
      <c r="O32" s="47" t="str">
        <f>CONCATENATE(一覧様式!U41,一覧様式!V41)</f>
        <v/>
      </c>
    </row>
    <row r="33" spans="1:15" x14ac:dyDescent="0.15">
      <c r="A33" s="46" t="str">
        <f>IF(一覧様式!B42=0,"",計算シート!$H$5)</f>
        <v/>
      </c>
      <c r="B33" s="46" t="str">
        <f>IF(一覧様式!B42=0," ",一覧様式!B42)</f>
        <v xml:space="preserve"> </v>
      </c>
      <c r="C33" s="46" t="str">
        <f>IF(一覧様式!H42=0," ",IF(一覧様式!H42="男",1)+IF(一覧様式!H42="女",2))</f>
        <v xml:space="preserve"> </v>
      </c>
      <c r="D33" s="47" t="str">
        <f>CONCATENATE(一覧様式!C42," ",一覧様式!D42)</f>
        <v xml:space="preserve"> </v>
      </c>
      <c r="E33" s="47" t="str">
        <f>CONCATENATE(一覧様式!E42," ",一覧様式!F42)</f>
        <v xml:space="preserve"> </v>
      </c>
      <c r="F33" s="47" t="str">
        <f>IF(一覧様式!$C42=0," ",一覧様式!$C$3)</f>
        <v xml:space="preserve"> </v>
      </c>
      <c r="G33" s="47" t="str">
        <f>IF(一覧様式!G42=0," ",一覧様式!G42)</f>
        <v xml:space="preserve"> </v>
      </c>
      <c r="H33" s="47" t="str">
        <f>CONCATENATE(一覧様式!I42,一覧様式!J42)</f>
        <v/>
      </c>
      <c r="I33" s="47" t="str">
        <f>IF(一覧様式!K42=0," ",一覧様式!K42)</f>
        <v xml:space="preserve"> </v>
      </c>
      <c r="J33" s="47" t="str">
        <f>CONCATENATE(一覧様式!N42,一覧様式!O42)</f>
        <v/>
      </c>
      <c r="K33" s="47" t="str">
        <f>IF(一覧様式!P42=0," ",一覧様式!P42)</f>
        <v xml:space="preserve"> </v>
      </c>
      <c r="L33" s="47"/>
      <c r="M33" s="47"/>
      <c r="N33" s="47" t="str">
        <f>CONCATENATE(一覧様式!S42,一覧様式!T42)</f>
        <v/>
      </c>
      <c r="O33" s="47" t="str">
        <f>CONCATENATE(一覧様式!U42,一覧様式!V42)</f>
        <v/>
      </c>
    </row>
    <row r="34" spans="1:15" x14ac:dyDescent="0.15">
      <c r="A34" s="46" t="str">
        <f>IF(一覧様式!B43=0,"",計算シート!$H$5)</f>
        <v/>
      </c>
      <c r="B34" s="46" t="str">
        <f>IF(一覧様式!B43=0," ",一覧様式!B43)</f>
        <v xml:space="preserve"> </v>
      </c>
      <c r="C34" s="46" t="str">
        <f>IF(一覧様式!H43=0," ",IF(一覧様式!H43="男",1)+IF(一覧様式!H43="女",2))</f>
        <v xml:space="preserve"> </v>
      </c>
      <c r="D34" s="47" t="str">
        <f>CONCATENATE(一覧様式!C43," ",一覧様式!D43)</f>
        <v xml:space="preserve"> </v>
      </c>
      <c r="E34" s="47" t="str">
        <f>CONCATENATE(一覧様式!E43," ",一覧様式!F43)</f>
        <v xml:space="preserve"> </v>
      </c>
      <c r="F34" s="47" t="str">
        <f>IF(一覧様式!$C43=0," ",一覧様式!$C$3)</f>
        <v xml:space="preserve"> </v>
      </c>
      <c r="G34" s="47" t="str">
        <f>IF(一覧様式!G43=0," ",一覧様式!G43)</f>
        <v xml:space="preserve"> </v>
      </c>
      <c r="H34" s="47" t="str">
        <f>CONCATENATE(一覧様式!I43,一覧様式!J43)</f>
        <v/>
      </c>
      <c r="I34" s="47" t="str">
        <f>IF(一覧様式!K43=0," ",一覧様式!K43)</f>
        <v xml:space="preserve"> </v>
      </c>
      <c r="J34" s="47" t="str">
        <f>CONCATENATE(一覧様式!N43,一覧様式!O43)</f>
        <v/>
      </c>
      <c r="K34" s="47" t="str">
        <f>IF(一覧様式!P43=0," ",一覧様式!P43)</f>
        <v xml:space="preserve"> </v>
      </c>
      <c r="L34" s="47"/>
      <c r="M34" s="47"/>
      <c r="N34" s="47" t="str">
        <f>CONCATENATE(一覧様式!S43,一覧様式!T43)</f>
        <v/>
      </c>
      <c r="O34" s="47" t="str">
        <f>CONCATENATE(一覧様式!U43,一覧様式!V43)</f>
        <v/>
      </c>
    </row>
    <row r="35" spans="1:15" x14ac:dyDescent="0.15">
      <c r="A35" s="46" t="str">
        <f>IF(一覧様式!B44=0,"",計算シート!$H$5)</f>
        <v/>
      </c>
      <c r="B35" s="46" t="str">
        <f>IF(一覧様式!B44=0," ",一覧様式!B44)</f>
        <v xml:space="preserve"> </v>
      </c>
      <c r="C35" s="46" t="str">
        <f>IF(一覧様式!H44=0," ",IF(一覧様式!H44="男",1)+IF(一覧様式!H44="女",2))</f>
        <v xml:space="preserve"> </v>
      </c>
      <c r="D35" s="47" t="str">
        <f>CONCATENATE(一覧様式!C44," ",一覧様式!D44)</f>
        <v xml:space="preserve"> </v>
      </c>
      <c r="E35" s="47" t="str">
        <f>CONCATENATE(一覧様式!E44," ",一覧様式!F44)</f>
        <v xml:space="preserve"> </v>
      </c>
      <c r="F35" s="47" t="str">
        <f>IF(一覧様式!$C44=0," ",一覧様式!$C$3)</f>
        <v xml:space="preserve"> </v>
      </c>
      <c r="G35" s="47" t="str">
        <f>IF(一覧様式!G44=0," ",一覧様式!G44)</f>
        <v xml:space="preserve"> </v>
      </c>
      <c r="H35" s="47" t="str">
        <f>CONCATENATE(一覧様式!I44,一覧様式!J44)</f>
        <v/>
      </c>
      <c r="I35" s="47" t="str">
        <f>IF(一覧様式!K44=0," ",一覧様式!K44)</f>
        <v xml:space="preserve"> </v>
      </c>
      <c r="J35" s="47" t="str">
        <f>CONCATENATE(一覧様式!N44,一覧様式!O44)</f>
        <v/>
      </c>
      <c r="K35" s="47" t="str">
        <f>IF(一覧様式!P44=0," ",一覧様式!P44)</f>
        <v xml:space="preserve"> </v>
      </c>
      <c r="L35" s="47"/>
      <c r="M35" s="47"/>
      <c r="N35" s="47" t="str">
        <f>CONCATENATE(一覧様式!S44,一覧様式!T44)</f>
        <v/>
      </c>
      <c r="O35" s="47" t="str">
        <f>CONCATENATE(一覧様式!U44,一覧様式!V44)</f>
        <v/>
      </c>
    </row>
    <row r="36" spans="1:15" x14ac:dyDescent="0.15">
      <c r="A36" s="46" t="str">
        <f>IF(一覧様式!B45=0,"",計算シート!$H$5)</f>
        <v/>
      </c>
      <c r="B36" s="46" t="str">
        <f>IF(一覧様式!B45=0," ",一覧様式!B45)</f>
        <v xml:space="preserve"> </v>
      </c>
      <c r="C36" s="46" t="str">
        <f>IF(一覧様式!H45=0," ",IF(一覧様式!H45="男",1)+IF(一覧様式!H45="女",2))</f>
        <v xml:space="preserve"> </v>
      </c>
      <c r="D36" s="47" t="str">
        <f>CONCATENATE(一覧様式!C45," ",一覧様式!D45)</f>
        <v xml:space="preserve"> </v>
      </c>
      <c r="E36" s="47" t="str">
        <f>CONCATENATE(一覧様式!E45," ",一覧様式!F45)</f>
        <v xml:space="preserve"> </v>
      </c>
      <c r="F36" s="47" t="str">
        <f>IF(一覧様式!$C45=0," ",一覧様式!$C$3)</f>
        <v xml:space="preserve"> </v>
      </c>
      <c r="G36" s="47" t="str">
        <f>IF(一覧様式!G45=0," ",一覧様式!G45)</f>
        <v xml:space="preserve"> </v>
      </c>
      <c r="H36" s="47" t="str">
        <f>CONCATENATE(一覧様式!I45,一覧様式!J45)</f>
        <v/>
      </c>
      <c r="I36" s="47" t="str">
        <f>IF(一覧様式!K45=0," ",一覧様式!K45)</f>
        <v xml:space="preserve"> </v>
      </c>
      <c r="J36" s="47" t="str">
        <f>CONCATENATE(一覧様式!N45,一覧様式!O45)</f>
        <v/>
      </c>
      <c r="K36" s="47" t="str">
        <f>IF(一覧様式!P45=0," ",一覧様式!P45)</f>
        <v xml:space="preserve"> </v>
      </c>
      <c r="L36" s="47"/>
      <c r="M36" s="47"/>
      <c r="N36" s="47" t="str">
        <f>CONCATENATE(一覧様式!S45,一覧様式!T45)</f>
        <v/>
      </c>
      <c r="O36" s="47" t="str">
        <f>CONCATENATE(一覧様式!U45,一覧様式!V45)</f>
        <v/>
      </c>
    </row>
    <row r="37" spans="1:15" x14ac:dyDescent="0.15">
      <c r="A37" s="46" t="str">
        <f>IF(一覧様式!B46=0,"",計算シート!$H$5)</f>
        <v/>
      </c>
      <c r="B37" s="46" t="str">
        <f>IF(一覧様式!B46=0," ",一覧様式!B46)</f>
        <v xml:space="preserve"> </v>
      </c>
      <c r="C37" s="46" t="str">
        <f>IF(一覧様式!H46=0," ",IF(一覧様式!H46="男",1)+IF(一覧様式!H46="女",2))</f>
        <v xml:space="preserve"> </v>
      </c>
      <c r="D37" s="47" t="str">
        <f>CONCATENATE(一覧様式!C46," ",一覧様式!D46)</f>
        <v xml:space="preserve"> </v>
      </c>
      <c r="E37" s="47" t="str">
        <f>CONCATENATE(一覧様式!E46," ",一覧様式!F46)</f>
        <v xml:space="preserve"> </v>
      </c>
      <c r="F37" s="47" t="str">
        <f>IF(一覧様式!$C46=0," ",一覧様式!$C$3)</f>
        <v xml:space="preserve"> </v>
      </c>
      <c r="G37" s="47" t="str">
        <f>IF(一覧様式!G46=0," ",一覧様式!G46)</f>
        <v xml:space="preserve"> </v>
      </c>
      <c r="H37" s="47" t="str">
        <f>CONCATENATE(一覧様式!I46,一覧様式!J46)</f>
        <v/>
      </c>
      <c r="I37" s="47" t="str">
        <f>IF(一覧様式!K46=0," ",一覧様式!K46)</f>
        <v xml:space="preserve"> </v>
      </c>
      <c r="J37" s="47" t="str">
        <f>CONCATENATE(一覧様式!N46,一覧様式!O46)</f>
        <v/>
      </c>
      <c r="K37" s="47" t="str">
        <f>IF(一覧様式!P46=0," ",一覧様式!P46)</f>
        <v xml:space="preserve"> </v>
      </c>
      <c r="L37" s="47"/>
      <c r="M37" s="47"/>
      <c r="N37" s="47" t="str">
        <f>CONCATENATE(一覧様式!S46,一覧様式!T46)</f>
        <v/>
      </c>
      <c r="O37" s="47" t="str">
        <f>CONCATENATE(一覧様式!U46,一覧様式!V46)</f>
        <v/>
      </c>
    </row>
    <row r="38" spans="1:15" x14ac:dyDescent="0.15">
      <c r="A38" s="46" t="str">
        <f>IF(一覧様式!B47=0,"",計算シート!$H$5)</f>
        <v/>
      </c>
      <c r="B38" s="46" t="str">
        <f>IF(一覧様式!B47=0," ",一覧様式!B47)</f>
        <v xml:space="preserve"> </v>
      </c>
      <c r="C38" s="46" t="str">
        <f>IF(一覧様式!H47=0," ",IF(一覧様式!H47="男",1)+IF(一覧様式!H47="女",2))</f>
        <v xml:space="preserve"> </v>
      </c>
      <c r="D38" s="47" t="str">
        <f>CONCATENATE(一覧様式!C47," ",一覧様式!D47)</f>
        <v xml:space="preserve"> </v>
      </c>
      <c r="E38" s="47" t="str">
        <f>CONCATENATE(一覧様式!E47," ",一覧様式!F47)</f>
        <v xml:space="preserve"> </v>
      </c>
      <c r="F38" s="47" t="str">
        <f>IF(一覧様式!$C47=0," ",一覧様式!$C$3)</f>
        <v xml:space="preserve"> </v>
      </c>
      <c r="G38" s="47" t="str">
        <f>IF(一覧様式!G47=0," ",一覧様式!G47)</f>
        <v xml:space="preserve"> </v>
      </c>
      <c r="H38" s="47" t="str">
        <f>CONCATENATE(一覧様式!I47,一覧様式!J47)</f>
        <v/>
      </c>
      <c r="I38" s="47" t="str">
        <f>IF(一覧様式!K47=0," ",一覧様式!K47)</f>
        <v xml:space="preserve"> </v>
      </c>
      <c r="J38" s="47" t="str">
        <f>CONCATENATE(一覧様式!N47,一覧様式!O47)</f>
        <v/>
      </c>
      <c r="K38" s="47" t="str">
        <f>IF(一覧様式!P47=0," ",一覧様式!P47)</f>
        <v xml:space="preserve"> </v>
      </c>
      <c r="L38" s="47"/>
      <c r="M38" s="47"/>
      <c r="N38" s="47" t="str">
        <f>CONCATENATE(一覧様式!S47,一覧様式!T47)</f>
        <v/>
      </c>
      <c r="O38" s="47" t="str">
        <f>CONCATENATE(一覧様式!U47,一覧様式!V47)</f>
        <v/>
      </c>
    </row>
    <row r="39" spans="1:15" x14ac:dyDescent="0.15">
      <c r="A39" s="46" t="str">
        <f>IF(一覧様式!B48=0,"",計算シート!$H$5)</f>
        <v/>
      </c>
      <c r="B39" s="46" t="str">
        <f>IF(一覧様式!B48=0," ",一覧様式!B48)</f>
        <v xml:space="preserve"> </v>
      </c>
      <c r="C39" s="46" t="str">
        <f>IF(一覧様式!H48=0," ",IF(一覧様式!H48="男",1)+IF(一覧様式!H48="女",2))</f>
        <v xml:space="preserve"> </v>
      </c>
      <c r="D39" s="47" t="str">
        <f>CONCATENATE(一覧様式!C48," ",一覧様式!D48)</f>
        <v xml:space="preserve"> </v>
      </c>
      <c r="E39" s="47" t="str">
        <f>CONCATENATE(一覧様式!E48," ",一覧様式!F48)</f>
        <v xml:space="preserve"> </v>
      </c>
      <c r="F39" s="47" t="str">
        <f>IF(一覧様式!$C48=0," ",一覧様式!$C$3)</f>
        <v xml:space="preserve"> </v>
      </c>
      <c r="G39" s="47" t="str">
        <f>IF(一覧様式!G48=0," ",一覧様式!G48)</f>
        <v xml:space="preserve"> </v>
      </c>
      <c r="H39" s="47" t="str">
        <f>CONCATENATE(一覧様式!I48,一覧様式!J48)</f>
        <v/>
      </c>
      <c r="I39" s="47" t="str">
        <f>IF(一覧様式!K48=0," ",一覧様式!K48)</f>
        <v xml:space="preserve"> </v>
      </c>
      <c r="J39" s="47" t="str">
        <f>CONCATENATE(一覧様式!N48,一覧様式!O48)</f>
        <v/>
      </c>
      <c r="K39" s="47" t="str">
        <f>IF(一覧様式!P48=0," ",一覧様式!P48)</f>
        <v xml:space="preserve"> </v>
      </c>
      <c r="L39" s="47"/>
      <c r="M39" s="47"/>
      <c r="N39" s="47" t="str">
        <f>CONCATENATE(一覧様式!S48,一覧様式!T48)</f>
        <v/>
      </c>
      <c r="O39" s="47" t="str">
        <f>CONCATENATE(一覧様式!U48,一覧様式!V48)</f>
        <v/>
      </c>
    </row>
    <row r="40" spans="1:15" x14ac:dyDescent="0.15">
      <c r="A40" s="46" t="str">
        <f>IF(一覧様式!B49=0,"",計算シート!$H$5)</f>
        <v/>
      </c>
      <c r="B40" s="46" t="str">
        <f>IF(一覧様式!B49=0," ",一覧様式!B49)</f>
        <v xml:space="preserve"> </v>
      </c>
      <c r="C40" s="46" t="str">
        <f>IF(一覧様式!H49=0," ",IF(一覧様式!H49="男",1)+IF(一覧様式!H49="女",2))</f>
        <v xml:space="preserve"> </v>
      </c>
      <c r="D40" s="47" t="str">
        <f>CONCATENATE(一覧様式!C49," ",一覧様式!D49)</f>
        <v xml:space="preserve"> </v>
      </c>
      <c r="E40" s="47" t="str">
        <f>CONCATENATE(一覧様式!E49," ",一覧様式!F49)</f>
        <v xml:space="preserve"> </v>
      </c>
      <c r="F40" s="47" t="str">
        <f>IF(一覧様式!$C49=0," ",一覧様式!$C$3)</f>
        <v xml:space="preserve"> </v>
      </c>
      <c r="G40" s="47" t="str">
        <f>IF(一覧様式!G49=0," ",一覧様式!G49)</f>
        <v xml:space="preserve"> </v>
      </c>
      <c r="H40" s="47" t="str">
        <f>CONCATENATE(一覧様式!I49,一覧様式!J49)</f>
        <v/>
      </c>
      <c r="I40" s="47" t="str">
        <f>IF(一覧様式!K49=0," ",一覧様式!K49)</f>
        <v xml:space="preserve"> </v>
      </c>
      <c r="J40" s="47" t="str">
        <f>CONCATENATE(一覧様式!N49,一覧様式!O49)</f>
        <v/>
      </c>
      <c r="K40" s="47" t="str">
        <f>IF(一覧様式!P49=0," ",一覧様式!P49)</f>
        <v xml:space="preserve"> </v>
      </c>
      <c r="L40" s="47"/>
      <c r="M40" s="47"/>
      <c r="N40" s="47" t="str">
        <f>CONCATENATE(一覧様式!S49,一覧様式!T49)</f>
        <v/>
      </c>
      <c r="O40" s="47" t="str">
        <f>CONCATENATE(一覧様式!U49,一覧様式!V49)</f>
        <v/>
      </c>
    </row>
    <row r="41" spans="1:15" x14ac:dyDescent="0.15">
      <c r="A41" s="46" t="str">
        <f>IF(一覧様式!B50=0,"",計算シート!$H$5)</f>
        <v/>
      </c>
      <c r="B41" s="46" t="str">
        <f>IF(一覧様式!B50=0," ",一覧様式!B50)</f>
        <v xml:space="preserve"> </v>
      </c>
      <c r="C41" s="46" t="str">
        <f>IF(一覧様式!H50=0," ",IF(一覧様式!H50="男",1)+IF(一覧様式!H50="女",2))</f>
        <v xml:space="preserve"> </v>
      </c>
      <c r="D41" s="47" t="str">
        <f>CONCATENATE(一覧様式!C50," ",一覧様式!D50)</f>
        <v xml:space="preserve"> </v>
      </c>
      <c r="E41" s="47" t="str">
        <f>CONCATENATE(一覧様式!E50," ",一覧様式!F50)</f>
        <v xml:space="preserve"> </v>
      </c>
      <c r="F41" s="47" t="str">
        <f>IF(一覧様式!$C50=0," ",一覧様式!$C$3)</f>
        <v xml:space="preserve"> </v>
      </c>
      <c r="G41" s="47" t="str">
        <f>IF(一覧様式!G50=0," ",一覧様式!G50)</f>
        <v xml:space="preserve"> </v>
      </c>
      <c r="H41" s="47" t="str">
        <f>CONCATENATE(一覧様式!I50,一覧様式!J50)</f>
        <v/>
      </c>
      <c r="I41" s="47" t="str">
        <f>IF(一覧様式!K50=0," ",一覧様式!K50)</f>
        <v xml:space="preserve"> </v>
      </c>
      <c r="J41" s="47" t="str">
        <f>CONCATENATE(一覧様式!N50,一覧様式!O50)</f>
        <v/>
      </c>
      <c r="K41" s="47" t="str">
        <f>IF(一覧様式!P50=0," ",一覧様式!P50)</f>
        <v xml:space="preserve"> </v>
      </c>
      <c r="L41" s="47"/>
      <c r="M41" s="47"/>
      <c r="N41" s="47" t="str">
        <f>CONCATENATE(一覧様式!S50,一覧様式!T50)</f>
        <v/>
      </c>
      <c r="O41" s="47" t="str">
        <f>CONCATENATE(一覧様式!U50,一覧様式!V50)</f>
        <v/>
      </c>
    </row>
    <row r="42" spans="1:15" x14ac:dyDescent="0.15">
      <c r="A42" s="46" t="str">
        <f>IF(一覧様式!B51=0,"",計算シート!$H$5)</f>
        <v/>
      </c>
      <c r="B42" s="46" t="str">
        <f>IF(一覧様式!B51=0," ",一覧様式!B51)</f>
        <v xml:space="preserve"> </v>
      </c>
      <c r="C42" s="46" t="str">
        <f>IF(一覧様式!H51=0," ",IF(一覧様式!H51="男",1)+IF(一覧様式!H51="女",2))</f>
        <v xml:space="preserve"> </v>
      </c>
      <c r="D42" s="47" t="str">
        <f>CONCATENATE(一覧様式!C51," ",一覧様式!D51)</f>
        <v xml:space="preserve"> </v>
      </c>
      <c r="E42" s="47" t="str">
        <f>CONCATENATE(一覧様式!E51," ",一覧様式!F51)</f>
        <v xml:space="preserve"> </v>
      </c>
      <c r="F42" s="47" t="str">
        <f>IF(一覧様式!$C51=0," ",一覧様式!$C$3)</f>
        <v xml:space="preserve"> </v>
      </c>
      <c r="G42" s="47" t="str">
        <f>IF(一覧様式!G51=0," ",一覧様式!G51)</f>
        <v xml:space="preserve"> </v>
      </c>
      <c r="H42" s="47" t="str">
        <f>CONCATENATE(一覧様式!I51,一覧様式!J51)</f>
        <v/>
      </c>
      <c r="I42" s="47" t="str">
        <f>IF(一覧様式!K51=0," ",一覧様式!K51)</f>
        <v xml:space="preserve"> </v>
      </c>
      <c r="J42" s="47" t="str">
        <f>CONCATENATE(一覧様式!N51,一覧様式!O51)</f>
        <v/>
      </c>
      <c r="K42" s="47" t="str">
        <f>IF(一覧様式!P51=0," ",一覧様式!P51)</f>
        <v xml:space="preserve"> </v>
      </c>
      <c r="L42" s="47"/>
      <c r="M42" s="47"/>
      <c r="N42" s="47" t="str">
        <f>CONCATENATE(一覧様式!S51,一覧様式!T51)</f>
        <v/>
      </c>
      <c r="O42" s="47" t="str">
        <f>CONCATENATE(一覧様式!U51,一覧様式!V51)</f>
        <v/>
      </c>
    </row>
    <row r="43" spans="1:15" x14ac:dyDescent="0.15">
      <c r="A43" s="46" t="str">
        <f>IF(一覧様式!B52=0,"",計算シート!$H$5)</f>
        <v/>
      </c>
      <c r="B43" s="46" t="str">
        <f>IF(一覧様式!B52=0," ",一覧様式!B52)</f>
        <v xml:space="preserve"> </v>
      </c>
      <c r="C43" s="46" t="str">
        <f>IF(一覧様式!H52=0," ",IF(一覧様式!H52="男",1)+IF(一覧様式!H52="女",2))</f>
        <v xml:space="preserve"> </v>
      </c>
      <c r="D43" s="47" t="str">
        <f>CONCATENATE(一覧様式!C52," ",一覧様式!D52)</f>
        <v xml:space="preserve"> </v>
      </c>
      <c r="E43" s="47" t="str">
        <f>CONCATENATE(一覧様式!E52," ",一覧様式!F52)</f>
        <v xml:space="preserve"> </v>
      </c>
      <c r="F43" s="47" t="str">
        <f>IF(一覧様式!$C52=0," ",一覧様式!$C$3)</f>
        <v xml:space="preserve"> </v>
      </c>
      <c r="G43" s="47" t="str">
        <f>IF(一覧様式!G52=0," ",一覧様式!G52)</f>
        <v xml:space="preserve"> </v>
      </c>
      <c r="H43" s="47" t="str">
        <f>CONCATENATE(一覧様式!I52,一覧様式!J52)</f>
        <v/>
      </c>
      <c r="I43" s="47" t="str">
        <f>IF(一覧様式!K52=0," ",一覧様式!K52)</f>
        <v xml:space="preserve"> </v>
      </c>
      <c r="J43" s="47" t="str">
        <f>CONCATENATE(一覧様式!N52,一覧様式!O52)</f>
        <v/>
      </c>
      <c r="K43" s="47" t="str">
        <f>IF(一覧様式!P52=0," ",一覧様式!P52)</f>
        <v xml:space="preserve"> </v>
      </c>
      <c r="L43" s="47"/>
      <c r="M43" s="47"/>
      <c r="N43" s="47" t="str">
        <f>CONCATENATE(一覧様式!S52,一覧様式!T52)</f>
        <v/>
      </c>
      <c r="O43" s="47" t="str">
        <f>CONCATENATE(一覧様式!U52,一覧様式!V52)</f>
        <v/>
      </c>
    </row>
    <row r="44" spans="1:15" x14ac:dyDescent="0.15">
      <c r="A44" s="46" t="str">
        <f>IF(一覧様式!B53=0,"",計算シート!$H$5)</f>
        <v/>
      </c>
      <c r="B44" s="46" t="str">
        <f>IF(一覧様式!B53=0," ",一覧様式!B53)</f>
        <v xml:space="preserve"> </v>
      </c>
      <c r="C44" s="46" t="str">
        <f>IF(一覧様式!H53=0," ",IF(一覧様式!H53="男",1)+IF(一覧様式!H53="女",2))</f>
        <v xml:space="preserve"> </v>
      </c>
      <c r="D44" s="47" t="str">
        <f>CONCATENATE(一覧様式!C53," ",一覧様式!D53)</f>
        <v xml:space="preserve"> </v>
      </c>
      <c r="E44" s="47" t="str">
        <f>CONCATENATE(一覧様式!E53," ",一覧様式!F53)</f>
        <v xml:space="preserve"> </v>
      </c>
      <c r="F44" s="47" t="str">
        <f>IF(一覧様式!$C53=0," ",一覧様式!$C$3)</f>
        <v xml:space="preserve"> </v>
      </c>
      <c r="G44" s="47" t="str">
        <f>IF(一覧様式!G53=0," ",一覧様式!G53)</f>
        <v xml:space="preserve"> </v>
      </c>
      <c r="H44" s="47" t="str">
        <f>CONCATENATE(一覧様式!I53,一覧様式!J53)</f>
        <v/>
      </c>
      <c r="I44" s="47" t="str">
        <f>IF(一覧様式!K53=0," ",一覧様式!K53)</f>
        <v xml:space="preserve"> </v>
      </c>
      <c r="J44" s="47" t="str">
        <f>CONCATENATE(一覧様式!N53,一覧様式!O53)</f>
        <v/>
      </c>
      <c r="K44" s="47" t="str">
        <f>IF(一覧様式!P53=0," ",一覧様式!P53)</f>
        <v xml:space="preserve"> </v>
      </c>
      <c r="L44" s="47"/>
      <c r="M44" s="47"/>
      <c r="N44" s="47" t="str">
        <f>CONCATENATE(一覧様式!S53,一覧様式!T53)</f>
        <v/>
      </c>
      <c r="O44" s="47" t="str">
        <f>CONCATENATE(一覧様式!U53,一覧様式!V53)</f>
        <v/>
      </c>
    </row>
    <row r="45" spans="1:15" x14ac:dyDescent="0.15">
      <c r="A45" s="46" t="str">
        <f>IF(一覧様式!B54=0,"",計算シート!$H$5)</f>
        <v/>
      </c>
      <c r="B45" s="46" t="str">
        <f>IF(一覧様式!B54=0," ",一覧様式!B54)</f>
        <v xml:space="preserve"> </v>
      </c>
      <c r="C45" s="46" t="str">
        <f>IF(一覧様式!H54=0," ",IF(一覧様式!H54="男",1)+IF(一覧様式!H54="女",2))</f>
        <v xml:space="preserve"> </v>
      </c>
      <c r="D45" s="47" t="str">
        <f>CONCATENATE(一覧様式!C54," ",一覧様式!D54)</f>
        <v xml:space="preserve"> </v>
      </c>
      <c r="E45" s="47" t="str">
        <f>CONCATENATE(一覧様式!E54," ",一覧様式!F54)</f>
        <v xml:space="preserve"> </v>
      </c>
      <c r="F45" s="47" t="str">
        <f>IF(一覧様式!$C54=0," ",一覧様式!$C$3)</f>
        <v xml:space="preserve"> </v>
      </c>
      <c r="G45" s="47" t="str">
        <f>IF(一覧様式!G54=0," ",一覧様式!G54)</f>
        <v xml:space="preserve"> </v>
      </c>
      <c r="H45" s="47" t="str">
        <f>CONCATENATE(一覧様式!I54,一覧様式!J54)</f>
        <v/>
      </c>
      <c r="I45" s="47" t="str">
        <f>IF(一覧様式!K54=0," ",一覧様式!K54)</f>
        <v xml:space="preserve"> </v>
      </c>
      <c r="J45" s="47" t="str">
        <f>CONCATENATE(一覧様式!N54,一覧様式!O54)</f>
        <v/>
      </c>
      <c r="K45" s="47" t="str">
        <f>IF(一覧様式!P54=0," ",一覧様式!P54)</f>
        <v xml:space="preserve"> </v>
      </c>
      <c r="L45" s="47"/>
      <c r="M45" s="47"/>
      <c r="N45" s="47" t="str">
        <f>CONCATENATE(一覧様式!S54,一覧様式!T54)</f>
        <v/>
      </c>
      <c r="O45" s="47" t="str">
        <f>CONCATENATE(一覧様式!U54,一覧様式!V54)</f>
        <v/>
      </c>
    </row>
    <row r="46" spans="1:15" x14ac:dyDescent="0.15">
      <c r="A46" s="46" t="str">
        <f>IF(一覧様式!B55=0,"",計算シート!$H$5)</f>
        <v/>
      </c>
      <c r="B46" s="46" t="str">
        <f>IF(一覧様式!B55=0," ",一覧様式!B55)</f>
        <v xml:space="preserve"> </v>
      </c>
      <c r="C46" s="46" t="str">
        <f>IF(一覧様式!H55=0," ",IF(一覧様式!H55="男",1)+IF(一覧様式!H55="女",2))</f>
        <v xml:space="preserve"> </v>
      </c>
      <c r="D46" s="47" t="str">
        <f>CONCATENATE(一覧様式!C55," ",一覧様式!D55)</f>
        <v xml:space="preserve"> </v>
      </c>
      <c r="E46" s="47" t="str">
        <f>CONCATENATE(一覧様式!E55," ",一覧様式!F55)</f>
        <v xml:space="preserve"> </v>
      </c>
      <c r="F46" s="47" t="str">
        <f>IF(一覧様式!$C55=0," ",一覧様式!$C$3)</f>
        <v xml:space="preserve"> </v>
      </c>
      <c r="G46" s="47" t="str">
        <f>IF(一覧様式!G55=0," ",一覧様式!G55)</f>
        <v xml:space="preserve"> </v>
      </c>
      <c r="H46" s="47" t="str">
        <f>CONCATENATE(一覧様式!I55,一覧様式!J55)</f>
        <v/>
      </c>
      <c r="I46" s="47" t="str">
        <f>IF(一覧様式!K55=0," ",一覧様式!K55)</f>
        <v xml:space="preserve"> </v>
      </c>
      <c r="J46" s="47" t="str">
        <f>CONCATENATE(一覧様式!N55,一覧様式!O55)</f>
        <v/>
      </c>
      <c r="K46" s="47" t="str">
        <f>IF(一覧様式!P55=0," ",一覧様式!P55)</f>
        <v xml:space="preserve"> </v>
      </c>
      <c r="L46" s="47"/>
      <c r="M46" s="47"/>
      <c r="N46" s="47" t="str">
        <f>CONCATENATE(一覧様式!S55,一覧様式!T55)</f>
        <v/>
      </c>
      <c r="O46" s="47" t="str">
        <f>CONCATENATE(一覧様式!U55,一覧様式!V55)</f>
        <v/>
      </c>
    </row>
    <row r="47" spans="1:15" x14ac:dyDescent="0.15">
      <c r="A47" s="46" t="str">
        <f>IF(一覧様式!B56=0,"",計算シート!$H$5)</f>
        <v/>
      </c>
      <c r="B47" s="46" t="str">
        <f>IF(一覧様式!B56=0," ",一覧様式!B56)</f>
        <v xml:space="preserve"> </v>
      </c>
      <c r="C47" s="46" t="str">
        <f>IF(一覧様式!H56=0," ",IF(一覧様式!H56="男",1)+IF(一覧様式!H56="女",2))</f>
        <v xml:space="preserve"> </v>
      </c>
      <c r="D47" s="47" t="str">
        <f>CONCATENATE(一覧様式!C56," ",一覧様式!D56)</f>
        <v xml:space="preserve"> </v>
      </c>
      <c r="E47" s="47" t="str">
        <f>CONCATENATE(一覧様式!E56," ",一覧様式!F56)</f>
        <v xml:space="preserve"> </v>
      </c>
      <c r="F47" s="47" t="str">
        <f>IF(一覧様式!$C56=0," ",一覧様式!$C$3)</f>
        <v xml:space="preserve"> </v>
      </c>
      <c r="G47" s="47" t="str">
        <f>IF(一覧様式!G56=0," ",一覧様式!G56)</f>
        <v xml:space="preserve"> </v>
      </c>
      <c r="H47" s="47" t="str">
        <f>CONCATENATE(一覧様式!I56,一覧様式!J56)</f>
        <v/>
      </c>
      <c r="I47" s="47" t="str">
        <f>IF(一覧様式!K56=0," ",一覧様式!K56)</f>
        <v xml:space="preserve"> </v>
      </c>
      <c r="J47" s="47" t="str">
        <f>CONCATENATE(一覧様式!N56,一覧様式!O56)</f>
        <v/>
      </c>
      <c r="K47" s="47" t="str">
        <f>IF(一覧様式!P56=0," ",一覧様式!P56)</f>
        <v xml:space="preserve"> </v>
      </c>
      <c r="L47" s="47"/>
      <c r="M47" s="47"/>
      <c r="N47" s="47" t="str">
        <f>CONCATENATE(一覧様式!S56,一覧様式!T56)</f>
        <v/>
      </c>
      <c r="O47" s="47" t="str">
        <f>CONCATENATE(一覧様式!U56,一覧様式!V56)</f>
        <v/>
      </c>
    </row>
    <row r="48" spans="1:15" x14ac:dyDescent="0.15">
      <c r="A48" s="46" t="str">
        <f>IF(一覧様式!B57=0,"",計算シート!$H$5)</f>
        <v/>
      </c>
      <c r="B48" s="46" t="str">
        <f>IF(一覧様式!B57=0," ",一覧様式!B57)</f>
        <v xml:space="preserve"> </v>
      </c>
      <c r="C48" s="46" t="str">
        <f>IF(一覧様式!H57=0," ",IF(一覧様式!H57="男",1)+IF(一覧様式!H57="女",2))</f>
        <v xml:space="preserve"> </v>
      </c>
      <c r="D48" s="47" t="str">
        <f>CONCATENATE(一覧様式!C57," ",一覧様式!D57)</f>
        <v xml:space="preserve"> </v>
      </c>
      <c r="E48" s="47" t="str">
        <f>CONCATENATE(一覧様式!E57," ",一覧様式!F57)</f>
        <v xml:space="preserve"> </v>
      </c>
      <c r="F48" s="47" t="str">
        <f>IF(一覧様式!$C57=0," ",一覧様式!$C$3)</f>
        <v xml:space="preserve"> </v>
      </c>
      <c r="G48" s="47" t="str">
        <f>IF(一覧様式!G57=0," ",一覧様式!G57)</f>
        <v xml:space="preserve"> </v>
      </c>
      <c r="H48" s="47" t="str">
        <f>CONCATENATE(一覧様式!I57,一覧様式!J57)</f>
        <v/>
      </c>
      <c r="I48" s="47" t="str">
        <f>IF(一覧様式!K57=0," ",一覧様式!K57)</f>
        <v xml:space="preserve"> </v>
      </c>
      <c r="J48" s="47" t="str">
        <f>CONCATENATE(一覧様式!N57,一覧様式!O57)</f>
        <v/>
      </c>
      <c r="K48" s="47" t="str">
        <f>IF(一覧様式!P57=0," ",一覧様式!P57)</f>
        <v xml:space="preserve"> </v>
      </c>
      <c r="L48" s="47"/>
      <c r="M48" s="47"/>
      <c r="N48" s="47" t="str">
        <f>CONCATENATE(一覧様式!S57,一覧様式!T57)</f>
        <v/>
      </c>
      <c r="O48" s="47" t="str">
        <f>CONCATENATE(一覧様式!U57,一覧様式!V57)</f>
        <v/>
      </c>
    </row>
    <row r="49" spans="1:15" x14ac:dyDescent="0.15">
      <c r="A49" s="46" t="str">
        <f>IF(一覧様式!B58=0,"",計算シート!$H$5)</f>
        <v/>
      </c>
      <c r="B49" s="46" t="str">
        <f>IF(一覧様式!B58=0," ",一覧様式!B58)</f>
        <v xml:space="preserve"> </v>
      </c>
      <c r="C49" s="46" t="str">
        <f>IF(一覧様式!H58=0," ",IF(一覧様式!H58="男",1)+IF(一覧様式!H58="女",2))</f>
        <v xml:space="preserve"> </v>
      </c>
      <c r="D49" s="47" t="str">
        <f>CONCATENATE(一覧様式!C58," ",一覧様式!D58)</f>
        <v xml:space="preserve"> </v>
      </c>
      <c r="E49" s="47" t="str">
        <f>CONCATENATE(一覧様式!E58," ",一覧様式!F58)</f>
        <v xml:space="preserve"> </v>
      </c>
      <c r="F49" s="47" t="str">
        <f>IF(一覧様式!$C58=0," ",一覧様式!$C$3)</f>
        <v xml:space="preserve"> </v>
      </c>
      <c r="G49" s="47" t="str">
        <f>IF(一覧様式!G58=0," ",一覧様式!G58)</f>
        <v xml:space="preserve"> </v>
      </c>
      <c r="H49" s="47" t="str">
        <f>CONCATENATE(一覧様式!I58,一覧様式!J58)</f>
        <v/>
      </c>
      <c r="I49" s="47" t="str">
        <f>IF(一覧様式!K58=0," ",一覧様式!K58)</f>
        <v xml:space="preserve"> </v>
      </c>
      <c r="J49" s="47" t="str">
        <f>CONCATENATE(一覧様式!N58,一覧様式!O58)</f>
        <v/>
      </c>
      <c r="K49" s="47" t="str">
        <f>IF(一覧様式!P58=0," ",一覧様式!P58)</f>
        <v xml:space="preserve"> </v>
      </c>
      <c r="L49" s="47"/>
      <c r="M49" s="47"/>
      <c r="N49" s="47" t="str">
        <f>CONCATENATE(一覧様式!S58,一覧様式!T58)</f>
        <v/>
      </c>
      <c r="O49" s="47" t="str">
        <f>CONCATENATE(一覧様式!U58,一覧様式!V58)</f>
        <v/>
      </c>
    </row>
    <row r="50" spans="1:15" x14ac:dyDescent="0.15">
      <c r="A50" s="46" t="str">
        <f>IF(一覧様式!B59=0,"",計算シート!$H$5)</f>
        <v/>
      </c>
      <c r="B50" s="46" t="str">
        <f>IF(一覧様式!B59=0," ",一覧様式!B59)</f>
        <v xml:space="preserve"> </v>
      </c>
      <c r="C50" s="46" t="str">
        <f>IF(一覧様式!H59=0," ",IF(一覧様式!H59="男",1)+IF(一覧様式!H59="女",2))</f>
        <v xml:space="preserve"> </v>
      </c>
      <c r="D50" s="47" t="str">
        <f>CONCATENATE(一覧様式!C59," ",一覧様式!D59)</f>
        <v xml:space="preserve"> </v>
      </c>
      <c r="E50" s="47" t="str">
        <f>CONCATENATE(一覧様式!E59," ",一覧様式!F59)</f>
        <v xml:space="preserve"> </v>
      </c>
      <c r="F50" s="47" t="str">
        <f>IF(一覧様式!$C59=0," ",一覧様式!$C$3)</f>
        <v xml:space="preserve"> </v>
      </c>
      <c r="G50" s="47" t="str">
        <f>IF(一覧様式!G59=0," ",一覧様式!G59)</f>
        <v xml:space="preserve"> </v>
      </c>
      <c r="H50" s="47" t="str">
        <f>CONCATENATE(一覧様式!I59,一覧様式!J59)</f>
        <v/>
      </c>
      <c r="I50" s="47" t="str">
        <f>IF(一覧様式!K59=0," ",一覧様式!K59)</f>
        <v xml:space="preserve"> </v>
      </c>
      <c r="J50" s="47" t="str">
        <f>CONCATENATE(一覧様式!N59,一覧様式!O59)</f>
        <v/>
      </c>
      <c r="K50" s="47" t="str">
        <f>IF(一覧様式!P59=0," ",一覧様式!P59)</f>
        <v xml:space="preserve"> </v>
      </c>
      <c r="L50" s="47"/>
      <c r="M50" s="47"/>
      <c r="N50" s="47" t="str">
        <f>CONCATENATE(一覧様式!S59,一覧様式!T59)</f>
        <v/>
      </c>
      <c r="O50" s="47" t="str">
        <f>CONCATENATE(一覧様式!U59,一覧様式!V59)</f>
        <v/>
      </c>
    </row>
    <row r="51" spans="1:15" x14ac:dyDescent="0.15">
      <c r="A51" s="46" t="str">
        <f>IF(一覧様式!B60=0,"",計算シート!$H$5)</f>
        <v/>
      </c>
      <c r="B51" s="46" t="str">
        <f>IF(一覧様式!B60=0," ",一覧様式!B60)</f>
        <v xml:space="preserve"> </v>
      </c>
      <c r="C51" s="46" t="str">
        <f>IF(一覧様式!H60=0," ",IF(一覧様式!H60="男",1)+IF(一覧様式!H60="女",2))</f>
        <v xml:space="preserve"> </v>
      </c>
      <c r="D51" s="47" t="str">
        <f>CONCATENATE(一覧様式!C60," ",一覧様式!D60)</f>
        <v xml:space="preserve"> </v>
      </c>
      <c r="E51" s="47" t="str">
        <f>CONCATENATE(一覧様式!E60," ",一覧様式!F60)</f>
        <v xml:space="preserve"> </v>
      </c>
      <c r="F51" s="47" t="str">
        <f>IF(一覧様式!$C60=0," ",一覧様式!$C$3)</f>
        <v xml:space="preserve"> </v>
      </c>
      <c r="G51" s="47" t="str">
        <f>IF(一覧様式!G60=0," ",一覧様式!G60)</f>
        <v xml:space="preserve"> </v>
      </c>
      <c r="H51" s="47" t="str">
        <f>CONCATENATE(一覧様式!I60,一覧様式!J60)</f>
        <v/>
      </c>
      <c r="I51" s="47" t="str">
        <f>IF(一覧様式!K60=0," ",一覧様式!K60)</f>
        <v xml:space="preserve"> </v>
      </c>
      <c r="J51" s="47" t="str">
        <f>CONCATENATE(一覧様式!N60,一覧様式!O60)</f>
        <v/>
      </c>
      <c r="K51" s="47" t="str">
        <f>IF(一覧様式!P60=0," ",一覧様式!P60)</f>
        <v xml:space="preserve"> </v>
      </c>
      <c r="L51" s="47"/>
      <c r="M51" s="47"/>
      <c r="N51" s="47" t="str">
        <f>CONCATENATE(一覧様式!S60,一覧様式!T60)</f>
        <v/>
      </c>
      <c r="O51" s="47" t="str">
        <f>CONCATENATE(一覧様式!U60,一覧様式!V60)</f>
        <v/>
      </c>
    </row>
    <row r="52" spans="1:15" x14ac:dyDescent="0.15">
      <c r="A52" s="46" t="str">
        <f>IF(一覧様式!B61=0,"",計算シート!$H$5)</f>
        <v/>
      </c>
      <c r="B52" s="46" t="str">
        <f>IF(一覧様式!B61=0," ",一覧様式!B61)</f>
        <v xml:space="preserve"> </v>
      </c>
      <c r="C52" s="46" t="str">
        <f>IF(一覧様式!H61=0," ",IF(一覧様式!H61="男",1)+IF(一覧様式!H61="女",2))</f>
        <v xml:space="preserve"> </v>
      </c>
      <c r="D52" s="47" t="str">
        <f>CONCATENATE(一覧様式!C61," ",一覧様式!D61)</f>
        <v xml:space="preserve"> </v>
      </c>
      <c r="E52" s="47" t="str">
        <f>CONCATENATE(一覧様式!E61," ",一覧様式!F61)</f>
        <v xml:space="preserve"> </v>
      </c>
      <c r="F52" s="47" t="str">
        <f>IF(一覧様式!$C61=0," ",一覧様式!$C$3)</f>
        <v xml:space="preserve"> </v>
      </c>
      <c r="G52" s="47" t="str">
        <f>IF(一覧様式!G61=0," ",一覧様式!G61)</f>
        <v xml:space="preserve"> </v>
      </c>
      <c r="H52" s="47" t="str">
        <f>CONCATENATE(一覧様式!I61,一覧様式!J61)</f>
        <v/>
      </c>
      <c r="I52" s="47" t="str">
        <f>IF(一覧様式!K61=0," ",一覧様式!K61)</f>
        <v xml:space="preserve"> </v>
      </c>
      <c r="J52" s="47" t="str">
        <f>CONCATENATE(一覧様式!N61,一覧様式!O61)</f>
        <v/>
      </c>
      <c r="K52" s="47" t="str">
        <f>IF(一覧様式!P61=0," ",一覧様式!P61)</f>
        <v xml:space="preserve"> </v>
      </c>
      <c r="L52" s="47"/>
      <c r="M52" s="47"/>
      <c r="N52" s="47" t="str">
        <f>CONCATENATE(一覧様式!S61,一覧様式!T61)</f>
        <v/>
      </c>
      <c r="O52" s="47" t="str">
        <f>CONCATENATE(一覧様式!U61,一覧様式!V61)</f>
        <v/>
      </c>
    </row>
    <row r="53" spans="1:15" x14ac:dyDescent="0.15">
      <c r="A53" s="46" t="str">
        <f>IF(一覧様式!B62=0,"",計算シート!$H$5)</f>
        <v/>
      </c>
      <c r="B53" s="46" t="str">
        <f>IF(一覧様式!B62=0," ",一覧様式!B62)</f>
        <v xml:space="preserve"> </v>
      </c>
      <c r="C53" s="46" t="str">
        <f>IF(一覧様式!H62=0," ",IF(一覧様式!H62="男",1)+IF(一覧様式!H62="女",2))</f>
        <v xml:space="preserve"> </v>
      </c>
      <c r="D53" s="47" t="str">
        <f>CONCATENATE(一覧様式!C62," ",一覧様式!D62)</f>
        <v xml:space="preserve"> </v>
      </c>
      <c r="E53" s="47" t="str">
        <f>CONCATENATE(一覧様式!E62," ",一覧様式!F62)</f>
        <v xml:space="preserve"> </v>
      </c>
      <c r="F53" s="47" t="str">
        <f>IF(一覧様式!$C62=0," ",一覧様式!$C$3)</f>
        <v xml:space="preserve"> </v>
      </c>
      <c r="G53" s="47" t="str">
        <f>IF(一覧様式!G62=0," ",一覧様式!G62)</f>
        <v xml:space="preserve"> </v>
      </c>
      <c r="H53" s="47" t="str">
        <f>CONCATENATE(一覧様式!I62,一覧様式!J62)</f>
        <v/>
      </c>
      <c r="I53" s="47" t="str">
        <f>IF(一覧様式!K62=0," ",一覧様式!K62)</f>
        <v xml:space="preserve"> </v>
      </c>
      <c r="J53" s="47" t="str">
        <f>CONCATENATE(一覧様式!N62,一覧様式!O62)</f>
        <v/>
      </c>
      <c r="K53" s="47" t="str">
        <f>IF(一覧様式!P62=0," ",一覧様式!P62)</f>
        <v xml:space="preserve"> </v>
      </c>
      <c r="L53" s="47"/>
      <c r="M53" s="47"/>
      <c r="N53" s="47" t="str">
        <f>CONCATENATE(一覧様式!S62,一覧様式!T62)</f>
        <v/>
      </c>
      <c r="O53" s="47" t="str">
        <f>CONCATENATE(一覧様式!U62,一覧様式!V62)</f>
        <v/>
      </c>
    </row>
    <row r="54" spans="1:15" x14ac:dyDescent="0.15">
      <c r="A54" s="46" t="str">
        <f>IF(一覧様式!B63=0,"",計算シート!$H$5)</f>
        <v/>
      </c>
      <c r="B54" s="46" t="str">
        <f>IF(一覧様式!B63=0," ",一覧様式!B63)</f>
        <v xml:space="preserve"> </v>
      </c>
      <c r="C54" s="46" t="str">
        <f>IF(一覧様式!H63=0," ",IF(一覧様式!H63="男",1)+IF(一覧様式!H63="女",2))</f>
        <v xml:space="preserve"> </v>
      </c>
      <c r="D54" s="47" t="str">
        <f>CONCATENATE(一覧様式!C63," ",一覧様式!D63)</f>
        <v xml:space="preserve"> </v>
      </c>
      <c r="E54" s="47" t="str">
        <f>CONCATENATE(一覧様式!E63," ",一覧様式!F63)</f>
        <v xml:space="preserve"> </v>
      </c>
      <c r="F54" s="47" t="str">
        <f>IF(一覧様式!$C63=0," ",一覧様式!$C$3)</f>
        <v xml:space="preserve"> </v>
      </c>
      <c r="G54" s="47" t="str">
        <f>IF(一覧様式!G63=0," ",一覧様式!G63)</f>
        <v xml:space="preserve"> </v>
      </c>
      <c r="H54" s="47" t="str">
        <f>CONCATENATE(一覧様式!I63,一覧様式!J63)</f>
        <v/>
      </c>
      <c r="I54" s="47" t="str">
        <f>IF(一覧様式!K63=0," ",一覧様式!K63)</f>
        <v xml:space="preserve"> </v>
      </c>
      <c r="J54" s="47" t="str">
        <f>CONCATENATE(一覧様式!N63,一覧様式!O63)</f>
        <v/>
      </c>
      <c r="K54" s="47" t="str">
        <f>IF(一覧様式!P63=0," ",一覧様式!P63)</f>
        <v xml:space="preserve"> </v>
      </c>
      <c r="L54" s="47"/>
      <c r="M54" s="47"/>
      <c r="N54" s="47" t="str">
        <f>CONCATENATE(一覧様式!S63,一覧様式!T63)</f>
        <v/>
      </c>
      <c r="O54" s="47" t="str">
        <f>CONCATENATE(一覧様式!U63,一覧様式!V63)</f>
        <v/>
      </c>
    </row>
    <row r="55" spans="1:15" x14ac:dyDescent="0.15">
      <c r="A55" s="46" t="str">
        <f>IF(一覧様式!B64=0,"",計算シート!$H$5)</f>
        <v/>
      </c>
      <c r="B55" s="46" t="str">
        <f>IF(一覧様式!B64=0," ",一覧様式!B64)</f>
        <v xml:space="preserve"> </v>
      </c>
      <c r="C55" s="46" t="str">
        <f>IF(一覧様式!H64=0," ",IF(一覧様式!H64="男",1)+IF(一覧様式!H64="女",2))</f>
        <v xml:space="preserve"> </v>
      </c>
      <c r="D55" s="47" t="str">
        <f>CONCATENATE(一覧様式!C64," ",一覧様式!D64)</f>
        <v xml:space="preserve"> </v>
      </c>
      <c r="E55" s="47" t="str">
        <f>CONCATENATE(一覧様式!E64," ",一覧様式!F64)</f>
        <v xml:space="preserve"> </v>
      </c>
      <c r="F55" s="47" t="str">
        <f>IF(一覧様式!$C64=0," ",一覧様式!$C$3)</f>
        <v xml:space="preserve"> </v>
      </c>
      <c r="G55" s="47" t="str">
        <f>IF(一覧様式!G64=0," ",一覧様式!G64)</f>
        <v xml:space="preserve"> </v>
      </c>
      <c r="H55" s="47" t="str">
        <f>CONCATENATE(一覧様式!I64,一覧様式!J64)</f>
        <v/>
      </c>
      <c r="I55" s="47" t="str">
        <f>IF(一覧様式!K64=0," ",一覧様式!K64)</f>
        <v xml:space="preserve"> </v>
      </c>
      <c r="J55" s="47" t="str">
        <f>CONCATENATE(一覧様式!N64,一覧様式!O64)</f>
        <v/>
      </c>
      <c r="K55" s="47" t="str">
        <f>IF(一覧様式!P64=0," ",一覧様式!P64)</f>
        <v xml:space="preserve"> </v>
      </c>
      <c r="L55" s="47"/>
      <c r="M55" s="47"/>
      <c r="N55" s="47" t="str">
        <f>CONCATENATE(一覧様式!S64,一覧様式!T64)</f>
        <v/>
      </c>
      <c r="O55" s="47" t="str">
        <f>CONCATENATE(一覧様式!U64,一覧様式!V64)</f>
        <v/>
      </c>
    </row>
    <row r="56" spans="1:15" x14ac:dyDescent="0.15">
      <c r="A56" s="46" t="str">
        <f>IF(一覧様式!B65=0,"",計算シート!$H$5)</f>
        <v/>
      </c>
      <c r="B56" s="46" t="str">
        <f>IF(一覧様式!B65=0," ",一覧様式!B65)</f>
        <v xml:space="preserve"> </v>
      </c>
      <c r="C56" s="46" t="str">
        <f>IF(一覧様式!H65=0," ",IF(一覧様式!H65="男",1)+IF(一覧様式!H65="女",2))</f>
        <v xml:space="preserve"> </v>
      </c>
      <c r="D56" s="47" t="str">
        <f>CONCATENATE(一覧様式!C65," ",一覧様式!D65)</f>
        <v xml:space="preserve"> </v>
      </c>
      <c r="E56" s="47" t="str">
        <f>CONCATENATE(一覧様式!E65," ",一覧様式!F65)</f>
        <v xml:space="preserve"> </v>
      </c>
      <c r="F56" s="47" t="str">
        <f>IF(一覧様式!$C65=0," ",一覧様式!$C$3)</f>
        <v xml:space="preserve"> </v>
      </c>
      <c r="G56" s="47" t="str">
        <f>IF(一覧様式!G65=0," ",一覧様式!G65)</f>
        <v xml:space="preserve"> </v>
      </c>
      <c r="H56" s="47" t="str">
        <f>CONCATENATE(一覧様式!I65,一覧様式!J65)</f>
        <v/>
      </c>
      <c r="I56" s="47" t="str">
        <f>IF(一覧様式!K65=0," ",一覧様式!K65)</f>
        <v xml:space="preserve"> </v>
      </c>
      <c r="J56" s="47" t="str">
        <f>CONCATENATE(一覧様式!N65,一覧様式!O65)</f>
        <v/>
      </c>
      <c r="K56" s="47" t="str">
        <f>IF(一覧様式!P65=0," ",一覧様式!P65)</f>
        <v xml:space="preserve"> </v>
      </c>
      <c r="L56" s="47"/>
      <c r="M56" s="47"/>
      <c r="N56" s="47" t="str">
        <f>CONCATENATE(一覧様式!S65,一覧様式!T65)</f>
        <v/>
      </c>
      <c r="O56" s="47" t="str">
        <f>CONCATENATE(一覧様式!U65,一覧様式!V65)</f>
        <v/>
      </c>
    </row>
    <row r="57" spans="1:15" x14ac:dyDescent="0.15">
      <c r="A57" s="46" t="str">
        <f>IF(一覧様式!B66=0,"",計算シート!$H$5)</f>
        <v/>
      </c>
      <c r="B57" s="46" t="str">
        <f>IF(一覧様式!B66=0," ",一覧様式!B66)</f>
        <v xml:space="preserve"> </v>
      </c>
      <c r="C57" s="46" t="str">
        <f>IF(一覧様式!H66=0," ",IF(一覧様式!H66="男",1)+IF(一覧様式!H66="女",2))</f>
        <v xml:space="preserve"> </v>
      </c>
      <c r="D57" s="47" t="str">
        <f>CONCATENATE(一覧様式!C66," ",一覧様式!D66)</f>
        <v xml:space="preserve"> </v>
      </c>
      <c r="E57" s="47" t="str">
        <f>CONCATENATE(一覧様式!E66," ",一覧様式!F66)</f>
        <v xml:space="preserve"> </v>
      </c>
      <c r="F57" s="47" t="str">
        <f>IF(一覧様式!$C66=0," ",一覧様式!$C$3)</f>
        <v xml:space="preserve"> </v>
      </c>
      <c r="G57" s="47" t="str">
        <f>IF(一覧様式!G66=0," ",一覧様式!G66)</f>
        <v xml:space="preserve"> </v>
      </c>
      <c r="H57" s="47" t="str">
        <f>CONCATENATE(一覧様式!I66,一覧様式!J66)</f>
        <v/>
      </c>
      <c r="I57" s="47" t="str">
        <f>IF(一覧様式!K66=0," ",一覧様式!K66)</f>
        <v xml:space="preserve"> </v>
      </c>
      <c r="J57" s="47" t="str">
        <f>CONCATENATE(一覧様式!N66,一覧様式!O66)</f>
        <v/>
      </c>
      <c r="K57" s="47" t="str">
        <f>IF(一覧様式!P66=0," ",一覧様式!P66)</f>
        <v xml:space="preserve"> </v>
      </c>
      <c r="L57" s="47"/>
      <c r="M57" s="47"/>
      <c r="N57" s="47" t="str">
        <f>CONCATENATE(一覧様式!S66,一覧様式!T66)</f>
        <v/>
      </c>
      <c r="O57" s="47" t="str">
        <f>CONCATENATE(一覧様式!U66,一覧様式!V66)</f>
        <v/>
      </c>
    </row>
    <row r="58" spans="1:15" x14ac:dyDescent="0.15">
      <c r="A58" s="46" t="str">
        <f>IF(一覧様式!B67=0,"",計算シート!$H$5)</f>
        <v/>
      </c>
      <c r="B58" s="46" t="str">
        <f>IF(一覧様式!B67=0," ",一覧様式!B67)</f>
        <v xml:space="preserve"> </v>
      </c>
      <c r="C58" s="46" t="str">
        <f>IF(一覧様式!H67=0," ",IF(一覧様式!H67="男",1)+IF(一覧様式!H67="女",2))</f>
        <v xml:space="preserve"> </v>
      </c>
      <c r="D58" s="47" t="str">
        <f>CONCATENATE(一覧様式!C67," ",一覧様式!D67)</f>
        <v xml:space="preserve"> </v>
      </c>
      <c r="E58" s="47" t="str">
        <f>CONCATENATE(一覧様式!E67," ",一覧様式!F67)</f>
        <v xml:space="preserve"> </v>
      </c>
      <c r="F58" s="47" t="str">
        <f>IF(一覧様式!$C67=0," ",一覧様式!$C$3)</f>
        <v xml:space="preserve"> </v>
      </c>
      <c r="G58" s="47" t="str">
        <f>IF(一覧様式!G67=0," ",一覧様式!G67)</f>
        <v xml:space="preserve"> </v>
      </c>
      <c r="H58" s="47" t="str">
        <f>CONCATENATE(一覧様式!I67,一覧様式!J67)</f>
        <v/>
      </c>
      <c r="I58" s="47" t="str">
        <f>IF(一覧様式!K67=0," ",一覧様式!K67)</f>
        <v xml:space="preserve"> </v>
      </c>
      <c r="J58" s="47" t="str">
        <f>CONCATENATE(一覧様式!N67,一覧様式!O67)</f>
        <v/>
      </c>
      <c r="K58" s="47" t="str">
        <f>IF(一覧様式!P67=0," ",一覧様式!P67)</f>
        <v xml:space="preserve"> </v>
      </c>
      <c r="L58" s="47"/>
      <c r="M58" s="47"/>
      <c r="N58" s="47" t="str">
        <f>CONCATENATE(一覧様式!S67,一覧様式!T67)</f>
        <v/>
      </c>
      <c r="O58" s="47" t="str">
        <f>CONCATENATE(一覧様式!U67,一覧様式!V67)</f>
        <v/>
      </c>
    </row>
    <row r="59" spans="1:15" x14ac:dyDescent="0.15">
      <c r="A59" s="46" t="str">
        <f>IF(一覧様式!B68=0,"",計算シート!$H$5)</f>
        <v/>
      </c>
      <c r="B59" s="46" t="str">
        <f>IF(一覧様式!B68=0," ",一覧様式!B68)</f>
        <v xml:space="preserve"> </v>
      </c>
      <c r="C59" s="46" t="str">
        <f>IF(一覧様式!H68=0," ",IF(一覧様式!H68="男",1)+IF(一覧様式!H68="女",2))</f>
        <v xml:space="preserve"> </v>
      </c>
      <c r="D59" s="47" t="str">
        <f>CONCATENATE(一覧様式!C68," ",一覧様式!D68)</f>
        <v xml:space="preserve"> </v>
      </c>
      <c r="E59" s="47" t="str">
        <f>CONCATENATE(一覧様式!E68," ",一覧様式!F68)</f>
        <v xml:space="preserve"> </v>
      </c>
      <c r="F59" s="47" t="str">
        <f>IF(一覧様式!$C68=0," ",一覧様式!$C$3)</f>
        <v xml:space="preserve"> </v>
      </c>
      <c r="G59" s="47" t="str">
        <f>IF(一覧様式!G68=0," ",一覧様式!G68)</f>
        <v xml:space="preserve"> </v>
      </c>
      <c r="H59" s="47" t="str">
        <f>CONCATENATE(一覧様式!I68,一覧様式!J68)</f>
        <v/>
      </c>
      <c r="I59" s="47" t="str">
        <f>IF(一覧様式!K68=0," ",一覧様式!K68)</f>
        <v xml:space="preserve"> </v>
      </c>
      <c r="J59" s="47" t="str">
        <f>CONCATENATE(一覧様式!N68,一覧様式!O68)</f>
        <v/>
      </c>
      <c r="K59" s="47" t="str">
        <f>IF(一覧様式!P68=0," ",一覧様式!P68)</f>
        <v xml:space="preserve"> </v>
      </c>
      <c r="L59" s="47"/>
      <c r="M59" s="47"/>
      <c r="N59" s="47" t="str">
        <f>CONCATENATE(一覧様式!S68,一覧様式!T68)</f>
        <v/>
      </c>
      <c r="O59" s="47" t="str">
        <f>CONCATENATE(一覧様式!U68,一覧様式!V68)</f>
        <v/>
      </c>
    </row>
    <row r="60" spans="1:15" x14ac:dyDescent="0.15">
      <c r="A60" s="46" t="str">
        <f>IF(一覧様式!B69=0,"",計算シート!$H$5)</f>
        <v/>
      </c>
      <c r="B60" s="46" t="str">
        <f>IF(一覧様式!B69=0," ",一覧様式!B69)</f>
        <v xml:space="preserve"> </v>
      </c>
      <c r="C60" s="46" t="str">
        <f>IF(一覧様式!H69=0," ",IF(一覧様式!H69="男",1)+IF(一覧様式!H69="女",2))</f>
        <v xml:space="preserve"> </v>
      </c>
      <c r="D60" s="47" t="str">
        <f>CONCATENATE(一覧様式!C69," ",一覧様式!D69)</f>
        <v xml:space="preserve"> </v>
      </c>
      <c r="E60" s="47" t="str">
        <f>CONCATENATE(一覧様式!E69," ",一覧様式!F69)</f>
        <v xml:space="preserve"> </v>
      </c>
      <c r="F60" s="47" t="str">
        <f>IF(一覧様式!$C69=0," ",一覧様式!$C$3)</f>
        <v xml:space="preserve"> </v>
      </c>
      <c r="G60" s="47" t="str">
        <f>IF(一覧様式!G69=0," ",一覧様式!G69)</f>
        <v xml:space="preserve"> </v>
      </c>
      <c r="H60" s="47" t="str">
        <f>CONCATENATE(一覧様式!I69,一覧様式!J69)</f>
        <v/>
      </c>
      <c r="I60" s="47" t="str">
        <f>IF(一覧様式!K69=0," ",一覧様式!K69)</f>
        <v xml:space="preserve"> </v>
      </c>
      <c r="J60" s="47" t="str">
        <f>CONCATENATE(一覧様式!N69,一覧様式!O69)</f>
        <v/>
      </c>
      <c r="K60" s="47" t="str">
        <f>IF(一覧様式!P69=0," ",一覧様式!P69)</f>
        <v xml:space="preserve"> </v>
      </c>
      <c r="L60" s="47"/>
      <c r="M60" s="47"/>
      <c r="N60" s="47" t="str">
        <f>CONCATENATE(一覧様式!S69,一覧様式!T69)</f>
        <v/>
      </c>
      <c r="O60" s="47" t="str">
        <f>CONCATENATE(一覧様式!U69,一覧様式!V69)</f>
        <v/>
      </c>
    </row>
    <row r="61" spans="1:15" x14ac:dyDescent="0.15">
      <c r="A61" s="46" t="str">
        <f>IF(一覧様式!B70=0,"",計算シート!$H$5)</f>
        <v/>
      </c>
      <c r="B61" s="46" t="str">
        <f>IF(一覧様式!B70=0," ",一覧様式!B70)</f>
        <v xml:space="preserve"> </v>
      </c>
      <c r="C61" s="46" t="str">
        <f>IF(一覧様式!H70=0," ",IF(一覧様式!H70="男",1)+IF(一覧様式!H70="女",2))</f>
        <v xml:space="preserve"> </v>
      </c>
      <c r="D61" s="47" t="str">
        <f>CONCATENATE(一覧様式!C70," ",一覧様式!D70)</f>
        <v xml:space="preserve"> </v>
      </c>
      <c r="E61" s="47" t="str">
        <f>CONCATENATE(一覧様式!E70," ",一覧様式!F70)</f>
        <v xml:space="preserve"> </v>
      </c>
      <c r="F61" s="47" t="str">
        <f>IF(一覧様式!$C70=0," ",一覧様式!$C$3)</f>
        <v xml:space="preserve"> </v>
      </c>
      <c r="G61" s="47" t="str">
        <f>IF(一覧様式!G70=0," ",一覧様式!G70)</f>
        <v xml:space="preserve"> </v>
      </c>
      <c r="H61" s="47" t="str">
        <f>CONCATENATE(一覧様式!I70,一覧様式!J70)</f>
        <v/>
      </c>
      <c r="I61" s="47" t="str">
        <f>IF(一覧様式!K70=0," ",一覧様式!K70)</f>
        <v xml:space="preserve"> </v>
      </c>
      <c r="J61" s="47" t="str">
        <f>CONCATENATE(一覧様式!N70,一覧様式!O70)</f>
        <v/>
      </c>
      <c r="K61" s="47" t="str">
        <f>IF(一覧様式!P70=0," ",一覧様式!P70)</f>
        <v xml:space="preserve"> </v>
      </c>
      <c r="L61" s="47"/>
      <c r="M61" s="47"/>
      <c r="N61" s="47" t="str">
        <f>CONCATENATE(一覧様式!S70,一覧様式!T70)</f>
        <v/>
      </c>
      <c r="O61" s="47" t="str">
        <f>CONCATENATE(一覧様式!U70,一覧様式!V70)</f>
        <v/>
      </c>
    </row>
    <row r="62" spans="1:15" x14ac:dyDescent="0.15">
      <c r="A62" s="46" t="str">
        <f>IF(一覧様式!B71=0,"",計算シート!$H$5)</f>
        <v/>
      </c>
      <c r="B62" s="46" t="str">
        <f>IF(一覧様式!B71=0," ",一覧様式!B71)</f>
        <v xml:space="preserve"> </v>
      </c>
      <c r="C62" s="46" t="str">
        <f>IF(一覧様式!H71=0," ",IF(一覧様式!H71="男",1)+IF(一覧様式!H71="女",2))</f>
        <v xml:space="preserve"> </v>
      </c>
      <c r="D62" s="47" t="str">
        <f>CONCATENATE(一覧様式!C71," ",一覧様式!D71)</f>
        <v xml:space="preserve"> </v>
      </c>
      <c r="E62" s="47" t="str">
        <f>CONCATENATE(一覧様式!E71," ",一覧様式!F71)</f>
        <v xml:space="preserve"> </v>
      </c>
      <c r="F62" s="47" t="str">
        <f>IF(一覧様式!$C71=0," ",一覧様式!$C$3)</f>
        <v xml:space="preserve"> </v>
      </c>
      <c r="G62" s="47" t="str">
        <f>IF(一覧様式!G71=0," ",一覧様式!G71)</f>
        <v xml:space="preserve"> </v>
      </c>
      <c r="H62" s="47" t="str">
        <f>CONCATENATE(一覧様式!I71,一覧様式!J71)</f>
        <v/>
      </c>
      <c r="I62" s="47" t="str">
        <f>IF(一覧様式!K71=0," ",一覧様式!K71)</f>
        <v xml:space="preserve"> </v>
      </c>
      <c r="J62" s="47" t="str">
        <f>CONCATENATE(一覧様式!N71,一覧様式!O71)</f>
        <v/>
      </c>
      <c r="K62" s="47" t="str">
        <f>IF(一覧様式!P71=0," ",一覧様式!P71)</f>
        <v xml:space="preserve"> </v>
      </c>
      <c r="L62" s="47"/>
      <c r="M62" s="47"/>
      <c r="N62" s="47" t="str">
        <f>CONCATENATE(一覧様式!S71,一覧様式!T71)</f>
        <v/>
      </c>
      <c r="O62" s="47" t="str">
        <f>CONCATENATE(一覧様式!U71,一覧様式!V71)</f>
        <v/>
      </c>
    </row>
    <row r="63" spans="1:15" x14ac:dyDescent="0.15">
      <c r="A63" s="46" t="str">
        <f>IF(一覧様式!B72=0,"",計算シート!$H$5)</f>
        <v/>
      </c>
      <c r="B63" s="46" t="str">
        <f>IF(一覧様式!B72=0," ",一覧様式!B72)</f>
        <v xml:space="preserve"> </v>
      </c>
      <c r="C63" s="46" t="str">
        <f>IF(一覧様式!H72=0," ",IF(一覧様式!H72="男",1)+IF(一覧様式!H72="女",2))</f>
        <v xml:space="preserve"> </v>
      </c>
      <c r="D63" s="47" t="str">
        <f>CONCATENATE(一覧様式!C72," ",一覧様式!D72)</f>
        <v xml:space="preserve"> </v>
      </c>
      <c r="E63" s="47" t="str">
        <f>CONCATENATE(一覧様式!E72," ",一覧様式!F72)</f>
        <v xml:space="preserve"> </v>
      </c>
      <c r="F63" s="47" t="str">
        <f>IF(一覧様式!$C72=0," ",一覧様式!$C$3)</f>
        <v xml:space="preserve"> </v>
      </c>
      <c r="G63" s="47" t="str">
        <f>IF(一覧様式!G72=0," ",一覧様式!G72)</f>
        <v xml:space="preserve"> </v>
      </c>
      <c r="H63" s="47" t="str">
        <f>CONCATENATE(一覧様式!I72,一覧様式!J72)</f>
        <v/>
      </c>
      <c r="I63" s="47" t="str">
        <f>IF(一覧様式!K72=0," ",一覧様式!K72)</f>
        <v xml:space="preserve"> </v>
      </c>
      <c r="J63" s="47" t="str">
        <f>CONCATENATE(一覧様式!N72,一覧様式!O72)</f>
        <v/>
      </c>
      <c r="K63" s="47" t="str">
        <f>IF(一覧様式!P72=0," ",一覧様式!P72)</f>
        <v xml:space="preserve"> </v>
      </c>
      <c r="L63" s="47"/>
      <c r="M63" s="47"/>
      <c r="N63" s="47" t="str">
        <f>CONCATENATE(一覧様式!S72,一覧様式!T72)</f>
        <v/>
      </c>
      <c r="O63" s="47" t="str">
        <f>CONCATENATE(一覧様式!U72,一覧様式!V72)</f>
        <v/>
      </c>
    </row>
    <row r="64" spans="1:15" x14ac:dyDescent="0.15">
      <c r="A64" s="46" t="str">
        <f>IF(一覧様式!B73=0,"",計算シート!$H$5)</f>
        <v/>
      </c>
      <c r="B64" s="46" t="str">
        <f>IF(一覧様式!B73=0," ",一覧様式!B73)</f>
        <v xml:space="preserve"> </v>
      </c>
      <c r="C64" s="46" t="str">
        <f>IF(一覧様式!H73=0," ",IF(一覧様式!H73="男",1)+IF(一覧様式!H73="女",2))</f>
        <v xml:space="preserve"> </v>
      </c>
      <c r="D64" s="47" t="str">
        <f>CONCATENATE(一覧様式!C73," ",一覧様式!D73)</f>
        <v xml:space="preserve"> </v>
      </c>
      <c r="E64" s="47" t="str">
        <f>CONCATENATE(一覧様式!E73," ",一覧様式!F73)</f>
        <v xml:space="preserve"> </v>
      </c>
      <c r="F64" s="47" t="str">
        <f>IF(一覧様式!$C73=0," ",一覧様式!$C$3)</f>
        <v xml:space="preserve"> </v>
      </c>
      <c r="G64" s="47" t="str">
        <f>IF(一覧様式!G73=0," ",一覧様式!G73)</f>
        <v xml:space="preserve"> </v>
      </c>
      <c r="H64" s="47" t="str">
        <f>CONCATENATE(一覧様式!I73,一覧様式!J73)</f>
        <v/>
      </c>
      <c r="I64" s="47" t="str">
        <f>IF(一覧様式!K73=0," ",一覧様式!K73)</f>
        <v xml:space="preserve"> </v>
      </c>
      <c r="J64" s="47" t="str">
        <f>CONCATENATE(一覧様式!N73,一覧様式!O73)</f>
        <v/>
      </c>
      <c r="K64" s="47" t="str">
        <f>IF(一覧様式!P73=0," ",一覧様式!P73)</f>
        <v xml:space="preserve"> </v>
      </c>
      <c r="L64" s="47"/>
      <c r="M64" s="47"/>
      <c r="N64" s="47" t="str">
        <f>CONCATENATE(一覧様式!S73,一覧様式!T73)</f>
        <v/>
      </c>
      <c r="O64" s="47" t="str">
        <f>CONCATENATE(一覧様式!U73,一覧様式!V73)</f>
        <v/>
      </c>
    </row>
    <row r="65" spans="1:15" x14ac:dyDescent="0.15">
      <c r="A65" s="46" t="str">
        <f>IF(一覧様式!B74=0,"",計算シート!$H$5)</f>
        <v/>
      </c>
      <c r="B65" s="46" t="str">
        <f>IF(一覧様式!B74=0," ",一覧様式!B74)</f>
        <v xml:space="preserve"> </v>
      </c>
      <c r="C65" s="46" t="str">
        <f>IF(一覧様式!H74=0," ",IF(一覧様式!H74="男",1)+IF(一覧様式!H74="女",2))</f>
        <v xml:space="preserve"> </v>
      </c>
      <c r="D65" s="47" t="str">
        <f>CONCATENATE(一覧様式!C74," ",一覧様式!D74)</f>
        <v xml:space="preserve"> </v>
      </c>
      <c r="E65" s="47" t="str">
        <f>CONCATENATE(一覧様式!E74," ",一覧様式!F74)</f>
        <v xml:space="preserve"> </v>
      </c>
      <c r="F65" s="47" t="str">
        <f>IF(一覧様式!$C74=0," ",一覧様式!$C$3)</f>
        <v xml:space="preserve"> </v>
      </c>
      <c r="G65" s="47" t="str">
        <f>IF(一覧様式!G74=0," ",一覧様式!G74)</f>
        <v xml:space="preserve"> </v>
      </c>
      <c r="H65" s="47" t="str">
        <f>CONCATENATE(一覧様式!I74,一覧様式!J74)</f>
        <v/>
      </c>
      <c r="I65" s="47" t="str">
        <f>IF(一覧様式!K74=0," ",一覧様式!K74)</f>
        <v xml:space="preserve"> </v>
      </c>
      <c r="J65" s="47" t="str">
        <f>CONCATENATE(一覧様式!N74,一覧様式!O74)</f>
        <v/>
      </c>
      <c r="K65" s="47" t="str">
        <f>IF(一覧様式!P74=0," ",一覧様式!P74)</f>
        <v xml:space="preserve"> </v>
      </c>
      <c r="L65" s="47"/>
      <c r="M65" s="47"/>
      <c r="N65" s="47" t="str">
        <f>CONCATENATE(一覧様式!S74,一覧様式!T74)</f>
        <v/>
      </c>
      <c r="O65" s="47" t="str">
        <f>CONCATENATE(一覧様式!U74,一覧様式!V74)</f>
        <v/>
      </c>
    </row>
    <row r="66" spans="1:15" x14ac:dyDescent="0.15">
      <c r="A66" s="46" t="str">
        <f>IF(一覧様式!B75=0,"",計算シート!$H$5)</f>
        <v/>
      </c>
      <c r="B66" s="46" t="str">
        <f>IF(一覧様式!B75=0," ",一覧様式!B75)</f>
        <v xml:space="preserve"> </v>
      </c>
      <c r="C66" s="46" t="str">
        <f>IF(一覧様式!H75=0," ",IF(一覧様式!H75="男",1)+IF(一覧様式!H75="女",2))</f>
        <v xml:space="preserve"> </v>
      </c>
      <c r="D66" s="47" t="str">
        <f>CONCATENATE(一覧様式!C75," ",一覧様式!D75)</f>
        <v xml:space="preserve"> </v>
      </c>
      <c r="E66" s="47" t="str">
        <f>CONCATENATE(一覧様式!E75," ",一覧様式!F75)</f>
        <v xml:space="preserve"> </v>
      </c>
      <c r="F66" s="47" t="str">
        <f>IF(一覧様式!$C75=0," ",一覧様式!$C$3)</f>
        <v xml:space="preserve"> </v>
      </c>
      <c r="G66" s="47" t="str">
        <f>IF(一覧様式!G75=0," ",一覧様式!G75)</f>
        <v xml:space="preserve"> </v>
      </c>
      <c r="H66" s="47" t="str">
        <f>CONCATENATE(一覧様式!I75,一覧様式!J75)</f>
        <v/>
      </c>
      <c r="I66" s="47" t="str">
        <f>IF(一覧様式!K75=0," ",一覧様式!K75)</f>
        <v xml:space="preserve"> </v>
      </c>
      <c r="J66" s="47" t="str">
        <f>CONCATENATE(一覧様式!N75,一覧様式!O75)</f>
        <v/>
      </c>
      <c r="K66" s="47" t="str">
        <f>IF(一覧様式!P75=0," ",一覧様式!P75)</f>
        <v xml:space="preserve"> </v>
      </c>
      <c r="L66" s="47"/>
      <c r="M66" s="47"/>
      <c r="N66" s="47" t="str">
        <f>CONCATENATE(一覧様式!S75,一覧様式!T75)</f>
        <v/>
      </c>
      <c r="O66" s="47" t="str">
        <f>CONCATENATE(一覧様式!U75,一覧様式!V75)</f>
        <v/>
      </c>
    </row>
    <row r="67" spans="1:15" x14ac:dyDescent="0.15">
      <c r="A67" s="46" t="str">
        <f>IF(一覧様式!B76=0,"",計算シート!$H$5)</f>
        <v/>
      </c>
      <c r="B67" s="46" t="str">
        <f>IF(一覧様式!B76=0," ",一覧様式!B76)</f>
        <v xml:space="preserve"> </v>
      </c>
      <c r="C67" s="46" t="str">
        <f>IF(一覧様式!H76=0," ",IF(一覧様式!H76="男",1)+IF(一覧様式!H76="女",2))</f>
        <v xml:space="preserve"> </v>
      </c>
      <c r="D67" s="47" t="str">
        <f>CONCATENATE(一覧様式!C76," ",一覧様式!D76)</f>
        <v xml:space="preserve"> </v>
      </c>
      <c r="E67" s="47" t="str">
        <f>CONCATENATE(一覧様式!E76," ",一覧様式!F76)</f>
        <v xml:space="preserve"> </v>
      </c>
      <c r="F67" s="47" t="str">
        <f>IF(一覧様式!$C76=0," ",一覧様式!$C$3)</f>
        <v xml:space="preserve"> </v>
      </c>
      <c r="G67" s="47" t="str">
        <f>IF(一覧様式!G76=0," ",一覧様式!G76)</f>
        <v xml:space="preserve"> </v>
      </c>
      <c r="H67" s="47" t="str">
        <f>CONCATENATE(一覧様式!I76,一覧様式!J76)</f>
        <v/>
      </c>
      <c r="I67" s="47" t="str">
        <f>IF(一覧様式!K76=0," ",一覧様式!K76)</f>
        <v xml:space="preserve"> </v>
      </c>
      <c r="J67" s="47" t="str">
        <f>CONCATENATE(一覧様式!N76,一覧様式!O76)</f>
        <v/>
      </c>
      <c r="K67" s="47" t="str">
        <f>IF(一覧様式!P76=0," ",一覧様式!P76)</f>
        <v xml:space="preserve"> </v>
      </c>
      <c r="L67" s="47"/>
      <c r="M67" s="47"/>
      <c r="N67" s="47" t="str">
        <f>CONCATENATE(一覧様式!S76,一覧様式!T76)</f>
        <v/>
      </c>
      <c r="O67" s="47" t="str">
        <f>CONCATENATE(一覧様式!U76,一覧様式!V76)</f>
        <v/>
      </c>
    </row>
    <row r="68" spans="1:15" x14ac:dyDescent="0.15">
      <c r="A68" s="46" t="str">
        <f>IF(一覧様式!B77=0,"",計算シート!$H$5)</f>
        <v/>
      </c>
      <c r="B68" s="46" t="str">
        <f>IF(一覧様式!B77=0," ",一覧様式!B77)</f>
        <v xml:space="preserve"> </v>
      </c>
      <c r="C68" s="46" t="str">
        <f>IF(一覧様式!H77=0," ",IF(一覧様式!H77="男",1)+IF(一覧様式!H77="女",2))</f>
        <v xml:space="preserve"> </v>
      </c>
      <c r="D68" s="47" t="str">
        <f>CONCATENATE(一覧様式!C77," ",一覧様式!D77)</f>
        <v xml:space="preserve"> </v>
      </c>
      <c r="E68" s="47" t="str">
        <f>CONCATENATE(一覧様式!E77," ",一覧様式!F77)</f>
        <v xml:space="preserve"> </v>
      </c>
      <c r="F68" s="47" t="str">
        <f>IF(一覧様式!$C77=0," ",一覧様式!$C$3)</f>
        <v xml:space="preserve"> </v>
      </c>
      <c r="G68" s="47" t="str">
        <f>IF(一覧様式!G77=0," ",一覧様式!G77)</f>
        <v xml:space="preserve"> </v>
      </c>
      <c r="H68" s="47" t="str">
        <f>CONCATENATE(一覧様式!I77,一覧様式!J77)</f>
        <v/>
      </c>
      <c r="I68" s="47" t="str">
        <f>IF(一覧様式!K77=0," ",一覧様式!K77)</f>
        <v xml:space="preserve"> </v>
      </c>
      <c r="J68" s="47" t="str">
        <f>CONCATENATE(一覧様式!N77,一覧様式!O77)</f>
        <v/>
      </c>
      <c r="K68" s="47" t="str">
        <f>IF(一覧様式!P77=0," ",一覧様式!P77)</f>
        <v xml:space="preserve"> </v>
      </c>
      <c r="L68" s="47"/>
      <c r="M68" s="47"/>
      <c r="N68" s="47" t="str">
        <f>CONCATENATE(一覧様式!S77,一覧様式!T77)</f>
        <v/>
      </c>
      <c r="O68" s="47" t="str">
        <f>CONCATENATE(一覧様式!U77,一覧様式!V77)</f>
        <v/>
      </c>
    </row>
    <row r="69" spans="1:15" x14ac:dyDescent="0.15">
      <c r="A69" s="46" t="str">
        <f>IF(一覧様式!B78=0,"",計算シート!$H$5)</f>
        <v/>
      </c>
      <c r="B69" s="46" t="str">
        <f>IF(一覧様式!B78=0," ",一覧様式!B78)</f>
        <v xml:space="preserve"> </v>
      </c>
      <c r="C69" s="46" t="str">
        <f>IF(一覧様式!H78=0," ",IF(一覧様式!H78="男",1)+IF(一覧様式!H78="女",2))</f>
        <v xml:space="preserve"> </v>
      </c>
      <c r="D69" s="47" t="str">
        <f>CONCATENATE(一覧様式!C78," ",一覧様式!D78)</f>
        <v xml:space="preserve"> </v>
      </c>
      <c r="E69" s="47" t="str">
        <f>CONCATENATE(一覧様式!E78," ",一覧様式!F78)</f>
        <v xml:space="preserve"> </v>
      </c>
      <c r="F69" s="47" t="str">
        <f>IF(一覧様式!$C78=0," ",一覧様式!$C$3)</f>
        <v xml:space="preserve"> </v>
      </c>
      <c r="G69" s="47" t="str">
        <f>IF(一覧様式!G78=0," ",一覧様式!G78)</f>
        <v xml:space="preserve"> </v>
      </c>
      <c r="H69" s="47" t="str">
        <f>CONCATENATE(一覧様式!I78,一覧様式!J78)</f>
        <v/>
      </c>
      <c r="I69" s="47" t="str">
        <f>IF(一覧様式!K78=0," ",一覧様式!K78)</f>
        <v xml:space="preserve"> </v>
      </c>
      <c r="J69" s="47" t="str">
        <f>CONCATENATE(一覧様式!N78,一覧様式!O78)</f>
        <v/>
      </c>
      <c r="K69" s="47" t="str">
        <f>IF(一覧様式!P78=0," ",一覧様式!P78)</f>
        <v xml:space="preserve"> </v>
      </c>
      <c r="L69" s="47"/>
      <c r="M69" s="47"/>
      <c r="N69" s="47" t="str">
        <f>CONCATENATE(一覧様式!S78,一覧様式!T78)</f>
        <v/>
      </c>
      <c r="O69" s="47" t="str">
        <f>CONCATENATE(一覧様式!U78,一覧様式!V78)</f>
        <v/>
      </c>
    </row>
    <row r="70" spans="1:15" x14ac:dyDescent="0.15">
      <c r="A70" s="46" t="str">
        <f>IF(一覧様式!B79=0,"",計算シート!$H$5)</f>
        <v/>
      </c>
      <c r="B70" s="46" t="str">
        <f>IF(一覧様式!B79=0," ",一覧様式!B79)</f>
        <v xml:space="preserve"> </v>
      </c>
      <c r="C70" s="46" t="str">
        <f>IF(一覧様式!H79=0," ",IF(一覧様式!H79="男",1)+IF(一覧様式!H79="女",2))</f>
        <v xml:space="preserve"> </v>
      </c>
      <c r="D70" s="47" t="str">
        <f>CONCATENATE(一覧様式!C79," ",一覧様式!D79)</f>
        <v xml:space="preserve"> </v>
      </c>
      <c r="E70" s="47" t="str">
        <f>CONCATENATE(一覧様式!E79," ",一覧様式!F79)</f>
        <v xml:space="preserve"> </v>
      </c>
      <c r="F70" s="47" t="str">
        <f>IF(一覧様式!$C79=0," ",一覧様式!$C$3)</f>
        <v xml:space="preserve"> </v>
      </c>
      <c r="G70" s="47" t="str">
        <f>IF(一覧様式!G79=0," ",一覧様式!G79)</f>
        <v xml:space="preserve"> </v>
      </c>
      <c r="H70" s="47" t="str">
        <f>CONCATENATE(一覧様式!I79,一覧様式!J79)</f>
        <v/>
      </c>
      <c r="I70" s="47" t="str">
        <f>IF(一覧様式!K79=0," ",一覧様式!K79)</f>
        <v xml:space="preserve"> </v>
      </c>
      <c r="J70" s="47" t="str">
        <f>CONCATENATE(一覧様式!N79,一覧様式!O79)</f>
        <v/>
      </c>
      <c r="K70" s="47" t="str">
        <f>IF(一覧様式!P79=0," ",一覧様式!P79)</f>
        <v xml:space="preserve"> </v>
      </c>
      <c r="L70" s="47"/>
      <c r="M70" s="47"/>
      <c r="N70" s="47" t="str">
        <f>CONCATENATE(一覧様式!S79,一覧様式!T79)</f>
        <v/>
      </c>
      <c r="O70" s="47" t="str">
        <f>CONCATENATE(一覧様式!U79,一覧様式!V79)</f>
        <v/>
      </c>
    </row>
    <row r="71" spans="1:15" x14ac:dyDescent="0.15">
      <c r="A71" s="46" t="str">
        <f>IF(一覧様式!B80=0,"",計算シート!$H$5)</f>
        <v/>
      </c>
      <c r="B71" s="46" t="str">
        <f>IF(一覧様式!B80=0," ",一覧様式!B80)</f>
        <v xml:space="preserve"> </v>
      </c>
      <c r="C71" s="46" t="str">
        <f>IF(一覧様式!H80=0," ",IF(一覧様式!H80="男",1)+IF(一覧様式!H80="女",2))</f>
        <v xml:space="preserve"> </v>
      </c>
      <c r="D71" s="47" t="str">
        <f>CONCATENATE(一覧様式!C80," ",一覧様式!D80)</f>
        <v xml:space="preserve"> </v>
      </c>
      <c r="E71" s="47" t="str">
        <f>CONCATENATE(一覧様式!E80," ",一覧様式!F80)</f>
        <v xml:space="preserve"> </v>
      </c>
      <c r="F71" s="47" t="str">
        <f>IF(一覧様式!$C80=0," ",一覧様式!$C$3)</f>
        <v xml:space="preserve"> </v>
      </c>
      <c r="G71" s="47" t="str">
        <f>IF(一覧様式!G80=0," ",一覧様式!G80)</f>
        <v xml:space="preserve"> </v>
      </c>
      <c r="H71" s="47" t="str">
        <f>CONCATENATE(一覧様式!I80,一覧様式!J80)</f>
        <v/>
      </c>
      <c r="I71" s="47" t="str">
        <f>IF(一覧様式!K80=0," ",一覧様式!K80)</f>
        <v xml:space="preserve"> </v>
      </c>
      <c r="J71" s="47" t="str">
        <f>CONCATENATE(一覧様式!N80,一覧様式!O80)</f>
        <v/>
      </c>
      <c r="K71" s="47" t="str">
        <f>IF(一覧様式!P80=0," ",一覧様式!P80)</f>
        <v xml:space="preserve"> </v>
      </c>
      <c r="L71" s="47"/>
      <c r="M71" s="47"/>
      <c r="N71" s="47" t="str">
        <f>CONCATENATE(一覧様式!S80,一覧様式!T80)</f>
        <v/>
      </c>
      <c r="O71" s="47" t="str">
        <f>CONCATENATE(一覧様式!U80,一覧様式!V80)</f>
        <v/>
      </c>
    </row>
    <row r="72" spans="1:15" x14ac:dyDescent="0.15">
      <c r="A72" s="46" t="str">
        <f>IF(一覧様式!B81=0,"",計算シート!$H$5)</f>
        <v/>
      </c>
      <c r="B72" s="46" t="str">
        <f>IF(一覧様式!B81=0," ",一覧様式!B81)</f>
        <v xml:space="preserve"> </v>
      </c>
      <c r="C72" s="46" t="str">
        <f>IF(一覧様式!H81=0," ",IF(一覧様式!H81="男",1)+IF(一覧様式!H81="女",2))</f>
        <v xml:space="preserve"> </v>
      </c>
      <c r="D72" s="47" t="str">
        <f>CONCATENATE(一覧様式!C81," ",一覧様式!D81)</f>
        <v xml:space="preserve"> </v>
      </c>
      <c r="E72" s="47" t="str">
        <f>CONCATENATE(一覧様式!E81," ",一覧様式!F81)</f>
        <v xml:space="preserve"> </v>
      </c>
      <c r="F72" s="47" t="str">
        <f>IF(一覧様式!$C81=0," ",一覧様式!$C$3)</f>
        <v xml:space="preserve"> </v>
      </c>
      <c r="G72" s="47" t="str">
        <f>IF(一覧様式!G81=0," ",一覧様式!G81)</f>
        <v xml:space="preserve"> </v>
      </c>
      <c r="H72" s="47" t="str">
        <f>CONCATENATE(一覧様式!I81,一覧様式!J81)</f>
        <v/>
      </c>
      <c r="I72" s="47" t="str">
        <f>IF(一覧様式!K81=0," ",一覧様式!K81)</f>
        <v xml:space="preserve"> </v>
      </c>
      <c r="J72" s="47" t="str">
        <f>CONCATENATE(一覧様式!N81,一覧様式!O81)</f>
        <v/>
      </c>
      <c r="K72" s="47" t="str">
        <f>IF(一覧様式!P81=0," ",一覧様式!P81)</f>
        <v xml:space="preserve"> </v>
      </c>
      <c r="L72" s="47"/>
      <c r="M72" s="47"/>
      <c r="N72" s="47" t="str">
        <f>CONCATENATE(一覧様式!S81,一覧様式!T81)</f>
        <v/>
      </c>
      <c r="O72" s="47" t="str">
        <f>CONCATENATE(一覧様式!U81,一覧様式!V81)</f>
        <v/>
      </c>
    </row>
    <row r="73" spans="1:15" x14ac:dyDescent="0.15">
      <c r="A73" s="46" t="str">
        <f>IF(一覧様式!B82=0,"",計算シート!$H$5)</f>
        <v/>
      </c>
      <c r="B73" s="46" t="str">
        <f>IF(一覧様式!B82=0," ",一覧様式!B82)</f>
        <v xml:space="preserve"> </v>
      </c>
      <c r="C73" s="46" t="str">
        <f>IF(一覧様式!H82=0," ",IF(一覧様式!H82="男",1)+IF(一覧様式!H82="女",2))</f>
        <v xml:space="preserve"> </v>
      </c>
      <c r="D73" s="47" t="str">
        <f>CONCATENATE(一覧様式!C82," ",一覧様式!D82)</f>
        <v xml:space="preserve"> </v>
      </c>
      <c r="E73" s="47" t="str">
        <f>CONCATENATE(一覧様式!E82," ",一覧様式!F82)</f>
        <v xml:space="preserve"> </v>
      </c>
      <c r="F73" s="47" t="str">
        <f>IF(一覧様式!$C82=0," ",一覧様式!$C$3)</f>
        <v xml:space="preserve"> </v>
      </c>
      <c r="G73" s="47" t="str">
        <f>IF(一覧様式!G82=0," ",一覧様式!G82)</f>
        <v xml:space="preserve"> </v>
      </c>
      <c r="H73" s="47" t="str">
        <f>CONCATENATE(一覧様式!I82,一覧様式!J82)</f>
        <v/>
      </c>
      <c r="I73" s="47" t="str">
        <f>IF(一覧様式!K82=0," ",一覧様式!K82)</f>
        <v xml:space="preserve"> </v>
      </c>
      <c r="J73" s="47" t="str">
        <f>CONCATENATE(一覧様式!N82,一覧様式!O82)</f>
        <v/>
      </c>
      <c r="K73" s="47" t="str">
        <f>IF(一覧様式!P82=0," ",一覧様式!P82)</f>
        <v xml:space="preserve"> </v>
      </c>
      <c r="L73" s="47"/>
      <c r="M73" s="47"/>
      <c r="N73" s="47" t="str">
        <f>CONCATENATE(一覧様式!S82,一覧様式!T82)</f>
        <v/>
      </c>
      <c r="O73" s="47" t="str">
        <f>CONCATENATE(一覧様式!U82,一覧様式!V82)</f>
        <v/>
      </c>
    </row>
    <row r="74" spans="1:15" x14ac:dyDescent="0.15">
      <c r="A74" s="46" t="str">
        <f>IF(一覧様式!B83=0,"",計算シート!$H$5)</f>
        <v/>
      </c>
      <c r="B74" s="46" t="str">
        <f>IF(一覧様式!B83=0," ",一覧様式!B83)</f>
        <v xml:space="preserve"> </v>
      </c>
      <c r="C74" s="46" t="str">
        <f>IF(一覧様式!H83=0," ",IF(一覧様式!H83="男",1)+IF(一覧様式!H83="女",2))</f>
        <v xml:space="preserve"> </v>
      </c>
      <c r="D74" s="47" t="str">
        <f>CONCATENATE(一覧様式!C83," ",一覧様式!D83)</f>
        <v xml:space="preserve"> </v>
      </c>
      <c r="E74" s="47" t="str">
        <f>CONCATENATE(一覧様式!E83," ",一覧様式!F83)</f>
        <v xml:space="preserve"> </v>
      </c>
      <c r="F74" s="47" t="str">
        <f>IF(一覧様式!$C83=0," ",一覧様式!$C$3)</f>
        <v xml:space="preserve"> </v>
      </c>
      <c r="G74" s="47" t="str">
        <f>IF(一覧様式!G83=0," ",一覧様式!G83)</f>
        <v xml:space="preserve"> </v>
      </c>
      <c r="H74" s="47" t="str">
        <f>CONCATENATE(一覧様式!I83,一覧様式!J83)</f>
        <v/>
      </c>
      <c r="I74" s="47" t="str">
        <f>IF(一覧様式!K83=0," ",一覧様式!K83)</f>
        <v xml:space="preserve"> </v>
      </c>
      <c r="J74" s="47" t="str">
        <f>CONCATENATE(一覧様式!N83,一覧様式!O83)</f>
        <v/>
      </c>
      <c r="K74" s="47" t="str">
        <f>IF(一覧様式!P83=0," ",一覧様式!P83)</f>
        <v xml:space="preserve"> </v>
      </c>
      <c r="L74" s="47"/>
      <c r="M74" s="47"/>
      <c r="N74" s="47" t="str">
        <f>CONCATENATE(一覧様式!S83,一覧様式!T83)</f>
        <v/>
      </c>
      <c r="O74" s="47" t="str">
        <f>CONCATENATE(一覧様式!U83,一覧様式!V83)</f>
        <v/>
      </c>
    </row>
    <row r="75" spans="1:15" x14ac:dyDescent="0.15">
      <c r="A75" s="46" t="str">
        <f>IF(一覧様式!B84=0,"",計算シート!$H$5)</f>
        <v/>
      </c>
      <c r="B75" s="46" t="str">
        <f>IF(一覧様式!B84=0," ",一覧様式!B84)</f>
        <v xml:space="preserve"> </v>
      </c>
      <c r="C75" s="46" t="str">
        <f>IF(一覧様式!H84=0," ",IF(一覧様式!H84="男",1)+IF(一覧様式!H84="女",2))</f>
        <v xml:space="preserve"> </v>
      </c>
      <c r="D75" s="47" t="str">
        <f>CONCATENATE(一覧様式!C84," ",一覧様式!D84)</f>
        <v xml:space="preserve"> </v>
      </c>
      <c r="E75" s="47" t="str">
        <f>CONCATENATE(一覧様式!E84," ",一覧様式!F84)</f>
        <v xml:space="preserve"> </v>
      </c>
      <c r="F75" s="47" t="str">
        <f>IF(一覧様式!$C84=0," ",一覧様式!$C$3)</f>
        <v xml:space="preserve"> </v>
      </c>
      <c r="G75" s="47" t="str">
        <f>IF(一覧様式!G84=0," ",一覧様式!G84)</f>
        <v xml:space="preserve"> </v>
      </c>
      <c r="H75" s="47" t="str">
        <f>CONCATENATE(一覧様式!I84,一覧様式!J84)</f>
        <v/>
      </c>
      <c r="I75" s="47" t="str">
        <f>IF(一覧様式!K84=0," ",一覧様式!K84)</f>
        <v xml:space="preserve"> </v>
      </c>
      <c r="J75" s="47" t="str">
        <f>CONCATENATE(一覧様式!N84,一覧様式!O84)</f>
        <v/>
      </c>
      <c r="K75" s="47" t="str">
        <f>IF(一覧様式!P84=0," ",一覧様式!P84)</f>
        <v xml:space="preserve"> </v>
      </c>
      <c r="L75" s="47"/>
      <c r="M75" s="47"/>
      <c r="N75" s="47" t="str">
        <f>CONCATENATE(一覧様式!S84,一覧様式!T84)</f>
        <v/>
      </c>
      <c r="O75" s="47" t="str">
        <f>CONCATENATE(一覧様式!U84,一覧様式!V84)</f>
        <v/>
      </c>
    </row>
    <row r="76" spans="1:15" x14ac:dyDescent="0.15">
      <c r="A76" s="46" t="str">
        <f>IF(一覧様式!B85=0,"",計算シート!$H$5)</f>
        <v/>
      </c>
      <c r="B76" s="46" t="str">
        <f>IF(一覧様式!B85=0," ",一覧様式!B85)</f>
        <v xml:space="preserve"> </v>
      </c>
      <c r="C76" s="46" t="str">
        <f>IF(一覧様式!H85=0," ",IF(一覧様式!H85="男",1)+IF(一覧様式!H85="女",2))</f>
        <v xml:space="preserve"> </v>
      </c>
      <c r="D76" s="47" t="str">
        <f>CONCATENATE(一覧様式!C85," ",一覧様式!D85)</f>
        <v xml:space="preserve"> </v>
      </c>
      <c r="E76" s="47" t="str">
        <f>CONCATENATE(一覧様式!E85," ",一覧様式!F85)</f>
        <v xml:space="preserve"> </v>
      </c>
      <c r="F76" s="47" t="str">
        <f>IF(一覧様式!$C85=0," ",一覧様式!$C$3)</f>
        <v xml:space="preserve"> </v>
      </c>
      <c r="G76" s="47" t="str">
        <f>IF(一覧様式!G85=0," ",一覧様式!G85)</f>
        <v xml:space="preserve"> </v>
      </c>
      <c r="H76" s="47" t="str">
        <f>CONCATENATE(一覧様式!I85,一覧様式!J85)</f>
        <v/>
      </c>
      <c r="I76" s="47" t="str">
        <f>IF(一覧様式!K85=0," ",一覧様式!K85)</f>
        <v xml:space="preserve"> </v>
      </c>
      <c r="J76" s="47" t="str">
        <f>CONCATENATE(一覧様式!N85,一覧様式!O85)</f>
        <v/>
      </c>
      <c r="K76" s="47" t="str">
        <f>IF(一覧様式!P85=0," ",一覧様式!P85)</f>
        <v xml:space="preserve"> </v>
      </c>
      <c r="L76" s="47"/>
      <c r="M76" s="47"/>
      <c r="N76" s="47" t="str">
        <f>CONCATENATE(一覧様式!S85,一覧様式!T85)</f>
        <v/>
      </c>
      <c r="O76" s="47" t="str">
        <f>CONCATENATE(一覧様式!U85,一覧様式!V85)</f>
        <v/>
      </c>
    </row>
    <row r="77" spans="1:15" x14ac:dyDescent="0.15">
      <c r="A77" s="46" t="str">
        <f>IF(一覧様式!B86=0,"",計算シート!$H$5)</f>
        <v/>
      </c>
      <c r="B77" s="46" t="str">
        <f>IF(一覧様式!B86=0," ",一覧様式!B86)</f>
        <v xml:space="preserve"> </v>
      </c>
      <c r="C77" s="46" t="str">
        <f>IF(一覧様式!H86=0," ",IF(一覧様式!H86="男",1)+IF(一覧様式!H86="女",2))</f>
        <v xml:space="preserve"> </v>
      </c>
      <c r="D77" s="47" t="str">
        <f>CONCATENATE(一覧様式!C86," ",一覧様式!D86)</f>
        <v xml:space="preserve"> </v>
      </c>
      <c r="E77" s="47" t="str">
        <f>CONCATENATE(一覧様式!E86," ",一覧様式!F86)</f>
        <v xml:space="preserve"> </v>
      </c>
      <c r="F77" s="47" t="str">
        <f>IF(一覧様式!$C86=0," ",一覧様式!$C$3)</f>
        <v xml:space="preserve"> </v>
      </c>
      <c r="G77" s="47" t="str">
        <f>IF(一覧様式!G86=0," ",一覧様式!G86)</f>
        <v xml:space="preserve"> </v>
      </c>
      <c r="H77" s="47" t="str">
        <f>CONCATENATE(一覧様式!I86,一覧様式!J86)</f>
        <v/>
      </c>
      <c r="I77" s="47" t="str">
        <f>IF(一覧様式!K86=0," ",一覧様式!K86)</f>
        <v xml:space="preserve"> </v>
      </c>
      <c r="J77" s="47" t="str">
        <f>CONCATENATE(一覧様式!N86,一覧様式!O86)</f>
        <v/>
      </c>
      <c r="K77" s="47" t="str">
        <f>IF(一覧様式!P86=0," ",一覧様式!P86)</f>
        <v xml:space="preserve"> </v>
      </c>
      <c r="L77" s="47"/>
      <c r="M77" s="47"/>
      <c r="N77" s="47" t="str">
        <f>CONCATENATE(一覧様式!S86,一覧様式!T86)</f>
        <v/>
      </c>
      <c r="O77" s="47" t="str">
        <f>CONCATENATE(一覧様式!U86,一覧様式!V86)</f>
        <v/>
      </c>
    </row>
    <row r="78" spans="1:15" x14ac:dyDescent="0.15">
      <c r="A78" s="46" t="str">
        <f>IF(一覧様式!B87=0,"",計算シート!$H$5)</f>
        <v/>
      </c>
      <c r="B78" s="46" t="str">
        <f>IF(一覧様式!B87=0," ",一覧様式!B87)</f>
        <v xml:space="preserve"> </v>
      </c>
      <c r="C78" s="46" t="str">
        <f>IF(一覧様式!H87=0," ",IF(一覧様式!H87="男",1)+IF(一覧様式!H87="女",2))</f>
        <v xml:space="preserve"> </v>
      </c>
      <c r="D78" s="47" t="str">
        <f>CONCATENATE(一覧様式!C87," ",一覧様式!D87)</f>
        <v xml:space="preserve"> </v>
      </c>
      <c r="E78" s="47" t="str">
        <f>CONCATENATE(一覧様式!E87," ",一覧様式!F87)</f>
        <v xml:space="preserve"> </v>
      </c>
      <c r="F78" s="47" t="str">
        <f>IF(一覧様式!$C87=0," ",一覧様式!$C$3)</f>
        <v xml:space="preserve"> </v>
      </c>
      <c r="G78" s="47" t="str">
        <f>IF(一覧様式!G87=0," ",一覧様式!G87)</f>
        <v xml:space="preserve"> </v>
      </c>
      <c r="H78" s="47" t="str">
        <f>CONCATENATE(一覧様式!I87,一覧様式!J87)</f>
        <v/>
      </c>
      <c r="I78" s="47" t="str">
        <f>IF(一覧様式!K87=0," ",一覧様式!K87)</f>
        <v xml:space="preserve"> </v>
      </c>
      <c r="J78" s="47" t="str">
        <f>CONCATENATE(一覧様式!N87,一覧様式!O87)</f>
        <v/>
      </c>
      <c r="K78" s="47" t="str">
        <f>IF(一覧様式!P87=0," ",一覧様式!P87)</f>
        <v xml:space="preserve"> </v>
      </c>
      <c r="L78" s="47"/>
      <c r="M78" s="47"/>
      <c r="N78" s="47" t="str">
        <f>CONCATENATE(一覧様式!S87,一覧様式!T87)</f>
        <v/>
      </c>
      <c r="O78" s="47" t="str">
        <f>CONCATENATE(一覧様式!U87,一覧様式!V87)</f>
        <v/>
      </c>
    </row>
    <row r="79" spans="1:15" x14ac:dyDescent="0.15">
      <c r="A79" s="46" t="str">
        <f>IF(一覧様式!B88=0,"",計算シート!$H$5)</f>
        <v/>
      </c>
      <c r="B79" s="46" t="str">
        <f>IF(一覧様式!B88=0," ",一覧様式!B88)</f>
        <v xml:space="preserve"> </v>
      </c>
      <c r="C79" s="46" t="str">
        <f>IF(一覧様式!H88=0," ",IF(一覧様式!H88="男",1)+IF(一覧様式!H88="女",2))</f>
        <v xml:space="preserve"> </v>
      </c>
      <c r="D79" s="47" t="str">
        <f>CONCATENATE(一覧様式!C88," ",一覧様式!D88)</f>
        <v xml:space="preserve"> </v>
      </c>
      <c r="E79" s="47" t="str">
        <f>CONCATENATE(一覧様式!E88," ",一覧様式!F88)</f>
        <v xml:space="preserve"> </v>
      </c>
      <c r="F79" s="47" t="str">
        <f>IF(一覧様式!$C88=0," ",一覧様式!$C$3)</f>
        <v xml:space="preserve"> </v>
      </c>
      <c r="G79" s="47" t="str">
        <f>IF(一覧様式!G88=0," ",一覧様式!G88)</f>
        <v xml:space="preserve"> </v>
      </c>
      <c r="H79" s="47" t="str">
        <f>CONCATENATE(一覧様式!I88,一覧様式!J88)</f>
        <v/>
      </c>
      <c r="I79" s="47" t="str">
        <f>IF(一覧様式!K88=0," ",一覧様式!K88)</f>
        <v xml:space="preserve"> </v>
      </c>
      <c r="J79" s="47" t="str">
        <f>CONCATENATE(一覧様式!N88,一覧様式!O88)</f>
        <v/>
      </c>
      <c r="K79" s="47" t="str">
        <f>IF(一覧様式!P88=0," ",一覧様式!P88)</f>
        <v xml:space="preserve"> </v>
      </c>
      <c r="L79" s="47"/>
      <c r="M79" s="47"/>
      <c r="N79" s="47" t="str">
        <f>CONCATENATE(一覧様式!S88,一覧様式!T88)</f>
        <v/>
      </c>
      <c r="O79" s="47" t="str">
        <f>CONCATENATE(一覧様式!U88,一覧様式!V88)</f>
        <v/>
      </c>
    </row>
    <row r="80" spans="1:15" x14ac:dyDescent="0.15">
      <c r="A80" s="46" t="str">
        <f>IF(一覧様式!B89=0,"",計算シート!$H$5)</f>
        <v/>
      </c>
      <c r="B80" s="46" t="str">
        <f>IF(一覧様式!B89=0," ",一覧様式!B89)</f>
        <v xml:space="preserve"> </v>
      </c>
      <c r="C80" s="46" t="str">
        <f>IF(一覧様式!H89=0," ",IF(一覧様式!H89="男",1)+IF(一覧様式!H89="女",2))</f>
        <v xml:space="preserve"> </v>
      </c>
      <c r="D80" s="47" t="str">
        <f>CONCATENATE(一覧様式!C89," ",一覧様式!D89)</f>
        <v xml:space="preserve"> </v>
      </c>
      <c r="E80" s="47" t="str">
        <f>CONCATENATE(一覧様式!E89," ",一覧様式!F89)</f>
        <v xml:space="preserve"> </v>
      </c>
      <c r="F80" s="47" t="str">
        <f>IF(一覧様式!$C89=0," ",一覧様式!$C$3)</f>
        <v xml:space="preserve"> </v>
      </c>
      <c r="G80" s="47" t="str">
        <f>IF(一覧様式!G89=0," ",一覧様式!G89)</f>
        <v xml:space="preserve"> </v>
      </c>
      <c r="H80" s="47" t="str">
        <f>CONCATENATE(一覧様式!I89,一覧様式!J89)</f>
        <v/>
      </c>
      <c r="I80" s="47" t="str">
        <f>IF(一覧様式!K89=0," ",一覧様式!K89)</f>
        <v xml:space="preserve"> </v>
      </c>
      <c r="J80" s="47" t="str">
        <f>CONCATENATE(一覧様式!N89,一覧様式!O89)</f>
        <v/>
      </c>
      <c r="K80" s="47" t="str">
        <f>IF(一覧様式!P89=0," ",一覧様式!P89)</f>
        <v xml:space="preserve"> </v>
      </c>
      <c r="L80" s="47"/>
      <c r="M80" s="47"/>
      <c r="N80" s="47" t="str">
        <f>CONCATENATE(一覧様式!S89,一覧様式!T89)</f>
        <v/>
      </c>
      <c r="O80" s="47" t="str">
        <f>CONCATENATE(一覧様式!U89,一覧様式!V89)</f>
        <v/>
      </c>
    </row>
    <row r="81" spans="1:15" x14ac:dyDescent="0.15">
      <c r="A81" s="46" t="str">
        <f>IF(一覧様式!B90=0,"",計算シート!$H$5)</f>
        <v/>
      </c>
      <c r="B81" s="46" t="str">
        <f>IF(一覧様式!B90=0," ",一覧様式!B90)</f>
        <v xml:space="preserve"> </v>
      </c>
      <c r="C81" s="46" t="str">
        <f>IF(一覧様式!H90=0," ",IF(一覧様式!H90="男",1)+IF(一覧様式!H90="女",2))</f>
        <v xml:space="preserve"> </v>
      </c>
      <c r="D81" s="47" t="str">
        <f>CONCATENATE(一覧様式!C90," ",一覧様式!D90)</f>
        <v xml:space="preserve"> </v>
      </c>
      <c r="E81" s="47" t="str">
        <f>CONCATENATE(一覧様式!E90," ",一覧様式!F90)</f>
        <v xml:space="preserve"> </v>
      </c>
      <c r="F81" s="47" t="str">
        <f>IF(一覧様式!$C90=0," ",一覧様式!$C$3)</f>
        <v xml:space="preserve"> </v>
      </c>
      <c r="G81" s="47" t="str">
        <f>IF(一覧様式!G90=0," ",一覧様式!G90)</f>
        <v xml:space="preserve"> </v>
      </c>
      <c r="H81" s="47" t="str">
        <f>CONCATENATE(一覧様式!I90,一覧様式!J90)</f>
        <v/>
      </c>
      <c r="I81" s="47" t="str">
        <f>IF(一覧様式!K90=0," ",一覧様式!K90)</f>
        <v xml:space="preserve"> </v>
      </c>
      <c r="J81" s="47" t="str">
        <f>CONCATENATE(一覧様式!N90,一覧様式!O90)</f>
        <v/>
      </c>
      <c r="K81" s="47" t="str">
        <f>IF(一覧様式!P90=0," ",一覧様式!P90)</f>
        <v xml:space="preserve"> </v>
      </c>
      <c r="L81" s="47"/>
      <c r="M81" s="47"/>
      <c r="N81" s="47" t="str">
        <f>CONCATENATE(一覧様式!S90,一覧様式!T90)</f>
        <v/>
      </c>
      <c r="O81" s="47" t="str">
        <f>CONCATENATE(一覧様式!U90,一覧様式!V90)</f>
        <v/>
      </c>
    </row>
    <row r="82" spans="1:15" x14ac:dyDescent="0.15">
      <c r="A82" s="46"/>
      <c r="B82" s="46"/>
      <c r="C82" s="46"/>
      <c r="D82" s="47"/>
      <c r="E82" s="47"/>
      <c r="F82" s="47"/>
      <c r="G82" s="47"/>
      <c r="H82" s="47"/>
      <c r="I82" s="47"/>
      <c r="J82" s="47"/>
      <c r="K82" s="47"/>
      <c r="L82" s="47"/>
      <c r="M82" s="47"/>
      <c r="N82" s="47"/>
      <c r="O82" s="47"/>
    </row>
    <row r="83" spans="1:15" x14ac:dyDescent="0.15">
      <c r="A83" s="46"/>
      <c r="B83" s="46"/>
      <c r="C83" s="46"/>
      <c r="D83" s="47"/>
      <c r="E83" s="47"/>
      <c r="F83" s="47"/>
      <c r="G83" s="47"/>
      <c r="H83" s="47"/>
      <c r="I83" s="47"/>
      <c r="J83" s="47"/>
      <c r="K83" s="47"/>
      <c r="L83" s="47"/>
      <c r="M83" s="47"/>
      <c r="N83" s="47"/>
      <c r="O83" s="47"/>
    </row>
    <row r="84" spans="1:15" x14ac:dyDescent="0.15">
      <c r="A84" s="46"/>
      <c r="B84" s="46"/>
      <c r="C84" s="46"/>
      <c r="D84" s="47"/>
      <c r="E84" s="47"/>
      <c r="F84" s="47"/>
      <c r="G84" s="47"/>
      <c r="H84" s="47"/>
      <c r="I84" s="47"/>
      <c r="J84" s="47"/>
      <c r="K84" s="47"/>
      <c r="L84" s="47"/>
      <c r="M84" s="47"/>
      <c r="N84" s="47"/>
      <c r="O84" s="47"/>
    </row>
    <row r="85" spans="1:15" x14ac:dyDescent="0.15">
      <c r="A85" s="46"/>
      <c r="B85" s="46"/>
      <c r="C85" s="46"/>
      <c r="D85" s="47"/>
      <c r="E85" s="47"/>
      <c r="F85" s="47"/>
      <c r="G85" s="47"/>
      <c r="H85" s="47"/>
      <c r="I85" s="47"/>
      <c r="J85" s="47"/>
      <c r="K85" s="47"/>
      <c r="L85" s="47"/>
      <c r="M85" s="47"/>
      <c r="N85" s="47"/>
      <c r="O85" s="47"/>
    </row>
    <row r="86" spans="1:15" x14ac:dyDescent="0.15">
      <c r="A86" s="46"/>
      <c r="B86" s="46"/>
      <c r="C86" s="46"/>
      <c r="D86" s="47"/>
      <c r="E86" s="47"/>
      <c r="F86" s="47"/>
      <c r="G86" s="47"/>
      <c r="H86" s="47"/>
      <c r="I86" s="47"/>
      <c r="J86" s="47"/>
      <c r="K86" s="47"/>
      <c r="L86" s="47"/>
      <c r="M86" s="47"/>
      <c r="N86" s="47"/>
      <c r="O86" s="47"/>
    </row>
    <row r="87" spans="1:15" x14ac:dyDescent="0.15">
      <c r="A87" s="46"/>
      <c r="B87" s="46"/>
      <c r="C87" s="46"/>
      <c r="D87" s="47"/>
      <c r="E87" s="47"/>
      <c r="F87" s="47"/>
      <c r="G87" s="47"/>
      <c r="H87" s="47"/>
      <c r="I87" s="47"/>
      <c r="J87" s="47"/>
      <c r="K87" s="47"/>
      <c r="L87" s="47"/>
      <c r="M87" s="47"/>
      <c r="N87" s="47"/>
      <c r="O87" s="47"/>
    </row>
    <row r="88" spans="1:15" x14ac:dyDescent="0.15">
      <c r="A88" s="46"/>
      <c r="B88" s="46"/>
      <c r="C88" s="46"/>
      <c r="D88" s="47"/>
      <c r="E88" s="47"/>
      <c r="F88" s="47"/>
      <c r="G88" s="47"/>
      <c r="H88" s="47"/>
      <c r="I88" s="47"/>
      <c r="J88" s="47"/>
      <c r="K88" s="47"/>
      <c r="L88" s="47"/>
      <c r="M88" s="47"/>
      <c r="N88" s="47"/>
      <c r="O88" s="47"/>
    </row>
    <row r="89" spans="1:15" x14ac:dyDescent="0.15">
      <c r="A89" s="46"/>
      <c r="B89" s="46"/>
      <c r="C89" s="46"/>
      <c r="D89" s="47"/>
      <c r="E89" s="47"/>
      <c r="F89" s="47"/>
      <c r="G89" s="47"/>
      <c r="H89" s="47"/>
      <c r="I89" s="47"/>
      <c r="J89" s="47"/>
      <c r="K89" s="47"/>
      <c r="L89" s="47"/>
      <c r="M89" s="47"/>
      <c r="N89" s="47"/>
      <c r="O89" s="47"/>
    </row>
    <row r="90" spans="1:15" x14ac:dyDescent="0.15">
      <c r="A90" s="46"/>
      <c r="B90" s="46"/>
      <c r="C90" s="46"/>
      <c r="D90" s="47"/>
      <c r="E90" s="47"/>
      <c r="F90" s="47"/>
      <c r="G90" s="47"/>
      <c r="H90" s="47"/>
      <c r="I90" s="47"/>
      <c r="J90" s="47"/>
      <c r="K90" s="47"/>
      <c r="L90" s="47"/>
      <c r="M90" s="47"/>
      <c r="N90" s="47"/>
      <c r="O90" s="47"/>
    </row>
    <row r="91" spans="1:15" x14ac:dyDescent="0.15">
      <c r="A91" s="46"/>
      <c r="B91" s="46"/>
      <c r="C91" s="46"/>
      <c r="D91" s="47"/>
      <c r="E91" s="47"/>
      <c r="F91" s="47"/>
      <c r="G91" s="47"/>
      <c r="H91" s="47"/>
      <c r="I91" s="47"/>
      <c r="J91" s="47"/>
      <c r="K91" s="47"/>
      <c r="L91" s="47"/>
      <c r="M91" s="47"/>
      <c r="N91" s="47"/>
      <c r="O91" s="47"/>
    </row>
    <row r="92" spans="1:15" x14ac:dyDescent="0.15">
      <c r="A92" s="46"/>
      <c r="B92" s="46"/>
      <c r="C92" s="46"/>
      <c r="D92" s="47"/>
      <c r="E92" s="47"/>
      <c r="F92" s="47"/>
      <c r="G92" s="47"/>
      <c r="H92" s="47"/>
      <c r="I92" s="47"/>
      <c r="J92" s="47"/>
      <c r="K92" s="47"/>
      <c r="L92" s="47"/>
      <c r="M92" s="47"/>
      <c r="N92" s="47"/>
      <c r="O92" s="47"/>
    </row>
    <row r="93" spans="1:15" x14ac:dyDescent="0.15">
      <c r="A93" s="46"/>
      <c r="B93" s="46"/>
      <c r="C93" s="46"/>
      <c r="D93" s="47"/>
      <c r="E93" s="47"/>
      <c r="F93" s="47"/>
      <c r="G93" s="47"/>
      <c r="H93" s="47"/>
      <c r="I93" s="47"/>
      <c r="J93" s="47"/>
      <c r="K93" s="47"/>
      <c r="L93" s="47"/>
      <c r="M93" s="47"/>
      <c r="N93" s="47"/>
      <c r="O93" s="47"/>
    </row>
    <row r="94" spans="1:15" x14ac:dyDescent="0.15">
      <c r="A94" s="46"/>
      <c r="B94" s="46"/>
      <c r="C94" s="46"/>
      <c r="D94" s="47"/>
      <c r="E94" s="47"/>
      <c r="F94" s="47"/>
      <c r="G94" s="47"/>
      <c r="H94" s="47"/>
      <c r="I94" s="47"/>
      <c r="J94" s="47"/>
      <c r="K94" s="47"/>
      <c r="L94" s="47"/>
      <c r="M94" s="47"/>
      <c r="N94" s="47"/>
      <c r="O94" s="47"/>
    </row>
    <row r="95" spans="1:15" x14ac:dyDescent="0.15">
      <c r="A95" s="46"/>
      <c r="B95" s="46"/>
      <c r="C95" s="46"/>
      <c r="D95" s="47"/>
      <c r="E95" s="47"/>
      <c r="F95" s="47"/>
      <c r="G95" s="47"/>
      <c r="H95" s="47"/>
      <c r="I95" s="47"/>
      <c r="J95" s="47"/>
      <c r="K95" s="47"/>
      <c r="L95" s="47"/>
      <c r="M95" s="47"/>
      <c r="N95" s="47"/>
      <c r="O95" s="47"/>
    </row>
    <row r="96" spans="1:15" x14ac:dyDescent="0.15">
      <c r="A96" s="46"/>
      <c r="B96" s="46"/>
      <c r="C96" s="46"/>
      <c r="D96" s="47"/>
      <c r="E96" s="47"/>
      <c r="F96" s="47"/>
      <c r="G96" s="47"/>
      <c r="H96" s="47"/>
      <c r="I96" s="47"/>
      <c r="J96" s="47"/>
      <c r="K96" s="47"/>
      <c r="L96" s="47"/>
      <c r="M96" s="47"/>
      <c r="N96" s="47"/>
      <c r="O96" s="47"/>
    </row>
    <row r="97" spans="1:15" x14ac:dyDescent="0.15">
      <c r="A97" s="46"/>
      <c r="B97" s="46"/>
      <c r="C97" s="46"/>
      <c r="D97" s="47"/>
      <c r="E97" s="47"/>
      <c r="F97" s="47"/>
      <c r="G97" s="47"/>
      <c r="H97" s="47"/>
      <c r="I97" s="47"/>
      <c r="J97" s="47"/>
      <c r="K97" s="47"/>
      <c r="L97" s="47"/>
      <c r="M97" s="47"/>
      <c r="N97" s="47"/>
      <c r="O97" s="47"/>
    </row>
    <row r="98" spans="1:15" x14ac:dyDescent="0.15">
      <c r="A98" s="46"/>
      <c r="B98" s="46"/>
      <c r="C98" s="46"/>
      <c r="D98" s="47"/>
      <c r="E98" s="47"/>
      <c r="F98" s="47"/>
      <c r="G98" s="47"/>
      <c r="H98" s="47"/>
      <c r="I98" s="47"/>
      <c r="J98" s="47"/>
      <c r="K98" s="47"/>
      <c r="L98" s="47"/>
      <c r="M98" s="47"/>
      <c r="N98" s="47"/>
      <c r="O98" s="47"/>
    </row>
    <row r="99" spans="1:15" x14ac:dyDescent="0.15">
      <c r="A99" s="46"/>
      <c r="B99" s="46"/>
      <c r="C99" s="46"/>
      <c r="D99" s="47"/>
      <c r="E99" s="47"/>
      <c r="F99" s="47"/>
      <c r="G99" s="47"/>
      <c r="H99" s="47"/>
      <c r="I99" s="47"/>
      <c r="J99" s="47"/>
      <c r="K99" s="47"/>
      <c r="L99" s="47"/>
      <c r="M99" s="47"/>
      <c r="N99" s="47"/>
      <c r="O99" s="47"/>
    </row>
    <row r="100" spans="1:15" x14ac:dyDescent="0.15">
      <c r="A100" s="46"/>
      <c r="B100" s="46"/>
      <c r="C100" s="46"/>
      <c r="D100" s="47"/>
      <c r="E100" s="47"/>
      <c r="F100" s="47"/>
      <c r="G100" s="47"/>
      <c r="H100" s="47"/>
      <c r="I100" s="47"/>
      <c r="J100" s="47"/>
      <c r="K100" s="47"/>
      <c r="L100" s="47"/>
      <c r="M100" s="47"/>
      <c r="N100" s="47"/>
      <c r="O100" s="47"/>
    </row>
    <row r="101" spans="1:15" x14ac:dyDescent="0.15">
      <c r="D101" s="47"/>
      <c r="F101" s="47"/>
    </row>
    <row r="102" spans="1:15" x14ac:dyDescent="0.15">
      <c r="D102" s="47"/>
      <c r="F102" s="47"/>
    </row>
    <row r="103" spans="1:15" x14ac:dyDescent="0.15">
      <c r="D103" s="47"/>
      <c r="F103" s="47"/>
    </row>
    <row r="104" spans="1:15" x14ac:dyDescent="0.15">
      <c r="D104" s="47"/>
      <c r="F104" s="47"/>
    </row>
    <row r="105" spans="1:15" x14ac:dyDescent="0.15">
      <c r="D105" s="47"/>
      <c r="F105" s="47"/>
    </row>
    <row r="106" spans="1:15" x14ac:dyDescent="0.15">
      <c r="D106" s="47"/>
      <c r="F106" s="47"/>
    </row>
    <row r="107" spans="1:15" x14ac:dyDescent="0.15">
      <c r="D107" s="47"/>
      <c r="F107" s="47"/>
    </row>
    <row r="108" spans="1:15" x14ac:dyDescent="0.15">
      <c r="D108" s="47"/>
      <c r="F108" s="47"/>
    </row>
    <row r="109" spans="1:15" x14ac:dyDescent="0.15">
      <c r="D109" s="47"/>
      <c r="F109" s="47"/>
    </row>
    <row r="110" spans="1:15" x14ac:dyDescent="0.15">
      <c r="D110" s="47"/>
      <c r="F110" s="47"/>
    </row>
    <row r="111" spans="1:15" x14ac:dyDescent="0.15">
      <c r="D111" s="47"/>
    </row>
    <row r="112" spans="1:15" x14ac:dyDescent="0.15">
      <c r="D112" s="47"/>
    </row>
    <row r="113" spans="4:4" x14ac:dyDescent="0.15">
      <c r="D113" s="47"/>
    </row>
    <row r="114" spans="4:4" x14ac:dyDescent="0.15">
      <c r="D114" s="47"/>
    </row>
    <row r="115" spans="4:4" x14ac:dyDescent="0.15">
      <c r="D115" s="47"/>
    </row>
    <row r="116" spans="4:4" x14ac:dyDescent="0.15">
      <c r="D116" s="47"/>
    </row>
    <row r="117" spans="4:4" x14ac:dyDescent="0.15">
      <c r="D117" s="47"/>
    </row>
    <row r="118" spans="4:4" x14ac:dyDescent="0.15">
      <c r="D118" s="47"/>
    </row>
    <row r="119" spans="4:4" x14ac:dyDescent="0.15">
      <c r="D119" s="47"/>
    </row>
    <row r="120" spans="4:4" x14ac:dyDescent="0.15">
      <c r="D120" s="47"/>
    </row>
    <row r="121" spans="4:4" x14ac:dyDescent="0.15">
      <c r="D121" s="47"/>
    </row>
    <row r="122" spans="4:4" x14ac:dyDescent="0.15">
      <c r="D122" s="47"/>
    </row>
    <row r="123" spans="4:4" x14ac:dyDescent="0.15">
      <c r="D123" s="47"/>
    </row>
    <row r="124" spans="4:4" x14ac:dyDescent="0.15">
      <c r="D124" s="47"/>
    </row>
    <row r="125" spans="4:4" x14ac:dyDescent="0.15">
      <c r="D125" s="47"/>
    </row>
    <row r="126" spans="4:4" x14ac:dyDescent="0.15">
      <c r="D126" s="47"/>
    </row>
    <row r="127" spans="4:4" x14ac:dyDescent="0.15">
      <c r="D127" s="47"/>
    </row>
    <row r="128" spans="4:4" x14ac:dyDescent="0.15">
      <c r="D128" s="47"/>
    </row>
    <row r="129" spans="4:4" x14ac:dyDescent="0.15">
      <c r="D129" s="47"/>
    </row>
    <row r="130" spans="4:4" x14ac:dyDescent="0.15">
      <c r="D130" s="47"/>
    </row>
    <row r="131" spans="4:4" x14ac:dyDescent="0.15">
      <c r="D131" s="47"/>
    </row>
    <row r="132" spans="4:4" x14ac:dyDescent="0.15">
      <c r="D132" s="47"/>
    </row>
    <row r="133" spans="4:4" x14ac:dyDescent="0.15">
      <c r="D133" s="47"/>
    </row>
    <row r="134" spans="4:4" x14ac:dyDescent="0.15">
      <c r="D134" s="47"/>
    </row>
    <row r="135" spans="4:4" x14ac:dyDescent="0.15">
      <c r="D135" s="47"/>
    </row>
    <row r="136" spans="4:4" x14ac:dyDescent="0.15">
      <c r="D136" s="47"/>
    </row>
    <row r="137" spans="4:4" x14ac:dyDescent="0.15">
      <c r="D137" s="47"/>
    </row>
    <row r="138" spans="4:4" x14ac:dyDescent="0.15">
      <c r="D138" s="47"/>
    </row>
    <row r="139" spans="4:4" x14ac:dyDescent="0.15">
      <c r="D139" s="47"/>
    </row>
    <row r="140" spans="4:4" x14ac:dyDescent="0.15">
      <c r="D140" s="47"/>
    </row>
    <row r="141" spans="4:4" x14ac:dyDescent="0.15">
      <c r="D141" s="47"/>
    </row>
    <row r="142" spans="4:4" x14ac:dyDescent="0.15">
      <c r="D142" s="47"/>
    </row>
    <row r="143" spans="4:4" x14ac:dyDescent="0.15">
      <c r="D143" s="47"/>
    </row>
    <row r="144" spans="4:4" x14ac:dyDescent="0.15">
      <c r="D144" s="47"/>
    </row>
    <row r="145" spans="4:4" x14ac:dyDescent="0.15">
      <c r="D145" s="47"/>
    </row>
    <row r="146" spans="4:4" x14ac:dyDescent="0.15">
      <c r="D146" s="47"/>
    </row>
    <row r="147" spans="4:4" x14ac:dyDescent="0.15">
      <c r="D147" s="47"/>
    </row>
    <row r="148" spans="4:4" x14ac:dyDescent="0.15">
      <c r="D148" s="47"/>
    </row>
    <row r="149" spans="4:4" x14ac:dyDescent="0.15">
      <c r="D149" s="47"/>
    </row>
    <row r="150" spans="4:4" x14ac:dyDescent="0.15">
      <c r="D150" s="47"/>
    </row>
    <row r="151" spans="4:4" x14ac:dyDescent="0.15">
      <c r="D151" s="47"/>
    </row>
    <row r="152" spans="4:4" x14ac:dyDescent="0.15">
      <c r="D152" s="47"/>
    </row>
    <row r="153" spans="4:4" x14ac:dyDescent="0.15">
      <c r="D153" s="47"/>
    </row>
    <row r="154" spans="4:4" x14ac:dyDescent="0.15">
      <c r="D154" s="47"/>
    </row>
    <row r="155" spans="4:4" x14ac:dyDescent="0.15">
      <c r="D155" s="47"/>
    </row>
    <row r="156" spans="4:4" x14ac:dyDescent="0.15">
      <c r="D156" s="47"/>
    </row>
    <row r="157" spans="4:4" x14ac:dyDescent="0.15">
      <c r="D157" s="47"/>
    </row>
    <row r="158" spans="4:4" x14ac:dyDescent="0.15">
      <c r="D158" s="47"/>
    </row>
    <row r="159" spans="4:4" x14ac:dyDescent="0.15">
      <c r="D159" s="47"/>
    </row>
    <row r="160" spans="4:4" x14ac:dyDescent="0.15">
      <c r="D160" s="47"/>
    </row>
    <row r="161" spans="4:4" x14ac:dyDescent="0.15">
      <c r="D161" s="47"/>
    </row>
    <row r="162" spans="4:4" x14ac:dyDescent="0.15">
      <c r="D162" s="47"/>
    </row>
    <row r="163" spans="4:4" x14ac:dyDescent="0.15">
      <c r="D163" s="47"/>
    </row>
    <row r="164" spans="4:4" x14ac:dyDescent="0.15">
      <c r="D164" s="47"/>
    </row>
    <row r="165" spans="4:4" x14ac:dyDescent="0.15">
      <c r="D165" s="47"/>
    </row>
    <row r="166" spans="4:4" x14ac:dyDescent="0.15">
      <c r="D166" s="47"/>
    </row>
    <row r="167" spans="4:4" x14ac:dyDescent="0.15">
      <c r="D167" s="47"/>
    </row>
    <row r="168" spans="4:4" x14ac:dyDescent="0.15">
      <c r="D168" s="47"/>
    </row>
    <row r="169" spans="4:4" x14ac:dyDescent="0.15">
      <c r="D169" s="47"/>
    </row>
    <row r="170" spans="4:4" x14ac:dyDescent="0.15">
      <c r="D170" s="47"/>
    </row>
    <row r="171" spans="4:4" x14ac:dyDescent="0.15">
      <c r="D171" s="47"/>
    </row>
    <row r="172" spans="4:4" x14ac:dyDescent="0.15">
      <c r="D172" s="47"/>
    </row>
    <row r="173" spans="4:4" x14ac:dyDescent="0.15">
      <c r="D173" s="47"/>
    </row>
    <row r="174" spans="4:4" x14ac:dyDescent="0.15">
      <c r="D174" s="47"/>
    </row>
    <row r="175" spans="4:4" x14ac:dyDescent="0.15">
      <c r="D175" s="47"/>
    </row>
    <row r="176" spans="4:4" x14ac:dyDescent="0.15">
      <c r="D176" s="47"/>
    </row>
    <row r="177" spans="4:4" x14ac:dyDescent="0.15">
      <c r="D177" s="47"/>
    </row>
    <row r="178" spans="4:4" x14ac:dyDescent="0.15">
      <c r="D178" s="47"/>
    </row>
    <row r="179" spans="4:4" x14ac:dyDescent="0.15">
      <c r="D179" s="47"/>
    </row>
    <row r="180" spans="4:4" x14ac:dyDescent="0.15">
      <c r="D180" s="47"/>
    </row>
    <row r="181" spans="4:4" x14ac:dyDescent="0.15">
      <c r="D181" s="47"/>
    </row>
    <row r="182" spans="4:4" x14ac:dyDescent="0.15">
      <c r="D182" s="47"/>
    </row>
    <row r="183" spans="4:4" x14ac:dyDescent="0.15">
      <c r="D183" s="47"/>
    </row>
    <row r="184" spans="4:4" x14ac:dyDescent="0.15">
      <c r="D184" s="47"/>
    </row>
    <row r="185" spans="4:4" x14ac:dyDescent="0.15">
      <c r="D185" s="47"/>
    </row>
    <row r="186" spans="4:4" x14ac:dyDescent="0.15">
      <c r="D186" s="47"/>
    </row>
    <row r="187" spans="4:4" x14ac:dyDescent="0.15">
      <c r="D187" s="47"/>
    </row>
    <row r="188" spans="4:4" x14ac:dyDescent="0.15">
      <c r="D188" s="47"/>
    </row>
    <row r="189" spans="4:4" x14ac:dyDescent="0.15">
      <c r="D189" s="47"/>
    </row>
    <row r="190" spans="4:4" x14ac:dyDescent="0.15">
      <c r="D190" s="47"/>
    </row>
    <row r="191" spans="4:4" x14ac:dyDescent="0.15">
      <c r="D191" s="47"/>
    </row>
    <row r="192" spans="4:4" x14ac:dyDescent="0.15">
      <c r="D192" s="47"/>
    </row>
    <row r="193" spans="4:4" x14ac:dyDescent="0.15">
      <c r="D193" s="47"/>
    </row>
    <row r="194" spans="4:4" x14ac:dyDescent="0.15">
      <c r="D194" s="47"/>
    </row>
    <row r="195" spans="4:4" x14ac:dyDescent="0.15">
      <c r="D195" s="47"/>
    </row>
    <row r="196" spans="4:4" x14ac:dyDescent="0.15">
      <c r="D196" s="47"/>
    </row>
    <row r="197" spans="4:4" x14ac:dyDescent="0.15">
      <c r="D197" s="47"/>
    </row>
    <row r="198" spans="4:4" x14ac:dyDescent="0.15">
      <c r="D198" s="47"/>
    </row>
    <row r="199" spans="4:4" x14ac:dyDescent="0.15">
      <c r="D199" s="47"/>
    </row>
  </sheetData>
  <sheetProtection algorithmName="SHA-512" hashValue="UQUyoQw5L0L6EmzTcurqVqlL+xfyyUSXhP1dGoRtXy0bhlkaxF9tBhCPrf70bn42H6gGom6wVvbIaAe/IWvJ3A==" saltValue="d+oGaaGVcALoVj3tO8otXQ==" spinCount="100000" sheet="1"/>
  <phoneticPr fontId="43"/>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N193"/>
  <sheetViews>
    <sheetView topLeftCell="A13" workbookViewId="0">
      <selection activeCell="K17" sqref="K17"/>
    </sheetView>
  </sheetViews>
  <sheetFormatPr defaultColWidth="10.875" defaultRowHeight="18.75" x14ac:dyDescent="0.15"/>
  <cols>
    <col min="1" max="1" width="2.375" style="26" customWidth="1"/>
    <col min="2" max="2" width="8.875" style="26" customWidth="1"/>
    <col min="3" max="5" width="9.75" style="26" customWidth="1"/>
    <col min="6" max="6" width="10" style="26" customWidth="1"/>
    <col min="7" max="7" width="2.125" style="27" customWidth="1"/>
    <col min="8" max="8" width="11.25" style="27" customWidth="1"/>
    <col min="9" max="9" width="2" style="27" customWidth="1"/>
    <col min="10" max="10" width="8.5" style="25" customWidth="1"/>
    <col min="11" max="11" width="12.25" style="25" customWidth="1"/>
    <col min="12" max="12" width="8.5" style="25" customWidth="1"/>
    <col min="13" max="21" width="11.25" style="25" customWidth="1"/>
    <col min="22" max="22" width="8.5" style="25" customWidth="1"/>
    <col min="23" max="23" width="12.25" style="25" customWidth="1"/>
    <col min="24" max="24" width="8.5" style="25" customWidth="1"/>
    <col min="25" max="34" width="11.25" style="25" customWidth="1"/>
    <col min="35" max="36" width="5.5" style="26" customWidth="1"/>
    <col min="37" max="37" width="15.875" style="27" customWidth="1"/>
    <col min="38" max="39" width="3.75" style="27" customWidth="1"/>
    <col min="40" max="40" width="5.5" style="27" customWidth="1"/>
    <col min="41" max="41" width="15.875" style="27" customWidth="1"/>
    <col min="42" max="43" width="3.75" style="27" customWidth="1"/>
    <col min="44" max="44" width="5.5" style="27" customWidth="1"/>
    <col min="45" max="45" width="15.875" style="27" customWidth="1"/>
    <col min="46" max="47" width="3.75" style="27" customWidth="1"/>
    <col min="48" max="48" width="5.5" style="27" customWidth="1"/>
    <col min="49" max="49" width="15.875" style="27" customWidth="1"/>
    <col min="50" max="50" width="3.75" style="27" customWidth="1"/>
    <col min="51" max="51" width="3.125" style="27" customWidth="1"/>
    <col min="52" max="52" width="5.5" style="26" customWidth="1"/>
    <col min="53" max="53" width="13" style="27" customWidth="1"/>
    <col min="54" max="55" width="3.75" style="27" customWidth="1"/>
    <col min="56" max="56" width="5.5" style="26" customWidth="1"/>
    <col min="57" max="57" width="13" style="27" customWidth="1"/>
    <col min="58" max="59" width="3.75" style="27" customWidth="1"/>
    <col min="60" max="60" width="5.5" style="26" customWidth="1"/>
    <col min="61" max="61" width="13" style="27" customWidth="1"/>
    <col min="62" max="63" width="3.75" style="27" customWidth="1"/>
    <col min="64" max="64" width="5.5" style="26" customWidth="1"/>
    <col min="65" max="65" width="13" style="27" customWidth="1"/>
    <col min="66" max="67" width="3.75" style="27" customWidth="1"/>
    <col min="68" max="68" width="5.5" style="26" customWidth="1"/>
    <col min="69" max="69" width="13" style="27" customWidth="1"/>
    <col min="70" max="71" width="3.75" style="27" customWidth="1"/>
    <col min="72" max="72" width="5.5" style="26" customWidth="1"/>
    <col min="73" max="73" width="13" style="27" customWidth="1"/>
    <col min="74" max="75" width="3.75" style="27" customWidth="1"/>
    <col min="76" max="76" width="5.5" style="26" customWidth="1"/>
    <col min="77" max="77" width="13" style="27" customWidth="1"/>
    <col min="78" max="78" width="3.75" style="27" customWidth="1"/>
    <col min="79" max="79" width="3.125" style="27" customWidth="1"/>
    <col min="80" max="80" width="5.5" style="26" customWidth="1"/>
    <col min="81" max="81" width="13" style="27" customWidth="1"/>
    <col min="82" max="82" width="3.75" style="27" customWidth="1"/>
    <col min="83" max="83" width="3.125" style="27" customWidth="1"/>
    <col min="84" max="84" width="5.5" style="26" customWidth="1"/>
    <col min="85" max="85" width="13" style="27" customWidth="1"/>
    <col min="86" max="87" width="3.75" style="27" customWidth="1"/>
    <col min="88" max="88" width="5.5" style="26" customWidth="1"/>
    <col min="89" max="89" width="13" style="27" customWidth="1"/>
    <col min="90" max="91" width="3.75" style="27" customWidth="1"/>
    <col min="92" max="92" width="5.5" style="26" customWidth="1"/>
    <col min="93" max="93" width="13" style="27" customWidth="1"/>
    <col min="94" max="94" width="4.125" style="27" customWidth="1"/>
    <col min="95" max="95" width="3.75" style="27" customWidth="1"/>
    <col min="96" max="96" width="5.5" style="26" customWidth="1"/>
    <col min="97" max="97" width="13" style="27" customWidth="1"/>
    <col min="98" max="98" width="3.75" style="27" customWidth="1"/>
    <col min="99" max="99" width="3.125" style="27" customWidth="1"/>
    <col min="100" max="100" width="5.5" style="26" customWidth="1"/>
    <col min="101" max="101" width="13" style="27" customWidth="1"/>
    <col min="102" max="102" width="3.75" style="27" customWidth="1"/>
    <col min="103" max="103" width="3.125" style="27" customWidth="1"/>
    <col min="104" max="104" width="5.5" style="26" customWidth="1"/>
    <col min="105" max="105" width="13" style="27" customWidth="1"/>
    <col min="106" max="106" width="3.75" style="27" customWidth="1"/>
    <col min="107" max="107" width="3.125" style="27" customWidth="1"/>
    <col min="108" max="108" width="5.5" style="26" customWidth="1"/>
    <col min="109" max="109" width="13" style="27" customWidth="1"/>
    <col min="110" max="111" width="3.75" style="27" customWidth="1"/>
    <col min="112" max="112" width="5.5" style="26" customWidth="1"/>
    <col min="113" max="113" width="13" style="27" customWidth="1"/>
    <col min="114" max="115" width="3.75" style="27" customWidth="1"/>
    <col min="116" max="116" width="5.5" style="26" customWidth="1"/>
    <col min="117" max="117" width="13" style="27" customWidth="1"/>
    <col min="118" max="118" width="3.75" style="27" customWidth="1"/>
    <col min="119" max="16384" width="10.875" style="27"/>
  </cols>
  <sheetData>
    <row r="1" spans="1:118" s="25" customFormat="1" x14ac:dyDescent="0.15">
      <c r="A1" s="26"/>
      <c r="B1" s="28" t="s">
        <v>112</v>
      </c>
      <c r="C1" s="28" t="s">
        <v>113</v>
      </c>
      <c r="D1" s="28" t="s">
        <v>114</v>
      </c>
      <c r="E1" s="28" t="s">
        <v>115</v>
      </c>
      <c r="F1" s="26"/>
      <c r="H1" s="29" t="s">
        <v>116</v>
      </c>
      <c r="J1" s="33" t="s">
        <v>117</v>
      </c>
      <c r="K1" s="33" t="s">
        <v>874</v>
      </c>
      <c r="L1" s="33" t="s">
        <v>118</v>
      </c>
      <c r="M1" s="33" t="s">
        <v>119</v>
      </c>
      <c r="N1" s="33" t="s">
        <v>120</v>
      </c>
      <c r="O1" s="33" t="s">
        <v>121</v>
      </c>
      <c r="P1" s="33" t="s">
        <v>122</v>
      </c>
      <c r="Q1" s="33" t="s">
        <v>123</v>
      </c>
      <c r="R1" s="33" t="s">
        <v>124</v>
      </c>
      <c r="S1" s="33" t="s">
        <v>125</v>
      </c>
      <c r="T1" s="33" t="s">
        <v>126</v>
      </c>
      <c r="U1" s="33" t="s">
        <v>127</v>
      </c>
      <c r="V1" s="33" t="s">
        <v>128</v>
      </c>
      <c r="W1" s="33" t="s">
        <v>874</v>
      </c>
      <c r="X1" s="33" t="s">
        <v>129</v>
      </c>
      <c r="Y1" s="33" t="s">
        <v>130</v>
      </c>
      <c r="Z1" s="33" t="s">
        <v>131</v>
      </c>
      <c r="AA1" s="33" t="s">
        <v>132</v>
      </c>
      <c r="AB1" s="33" t="s">
        <v>133</v>
      </c>
      <c r="AC1" s="33" t="s">
        <v>134</v>
      </c>
      <c r="AD1" s="33" t="s">
        <v>135</v>
      </c>
      <c r="AE1" s="33" t="s">
        <v>136</v>
      </c>
      <c r="AF1" s="33" t="s">
        <v>137</v>
      </c>
      <c r="AG1" s="33" t="s">
        <v>138</v>
      </c>
      <c r="AK1" s="41" t="s">
        <v>139</v>
      </c>
      <c r="AO1" s="25" t="s">
        <v>140</v>
      </c>
      <c r="AS1" s="25" t="s">
        <v>141</v>
      </c>
      <c r="AW1" s="25" t="s">
        <v>142</v>
      </c>
      <c r="BA1" s="41" t="s">
        <v>143</v>
      </c>
      <c r="BE1" s="25" t="s">
        <v>144</v>
      </c>
      <c r="BI1" s="25" t="s">
        <v>145</v>
      </c>
      <c r="BM1" s="25" t="s">
        <v>146</v>
      </c>
      <c r="BQ1" s="41" t="s">
        <v>147</v>
      </c>
      <c r="BU1" s="25" t="s">
        <v>148</v>
      </c>
      <c r="BY1" s="25" t="s">
        <v>149</v>
      </c>
      <c r="CC1" s="25" t="s">
        <v>150</v>
      </c>
      <c r="CG1" s="41" t="s">
        <v>151</v>
      </c>
      <c r="CK1" s="25" t="s">
        <v>152</v>
      </c>
      <c r="CO1" s="25" t="s">
        <v>153</v>
      </c>
      <c r="CS1" s="25" t="s">
        <v>154</v>
      </c>
      <c r="CW1" s="41" t="s">
        <v>155</v>
      </c>
      <c r="DA1" s="25" t="s">
        <v>156</v>
      </c>
      <c r="DE1" s="41" t="s">
        <v>157</v>
      </c>
      <c r="DI1" s="25" t="s">
        <v>158</v>
      </c>
    </row>
    <row r="2" spans="1:118" ht="17.45" x14ac:dyDescent="0.15">
      <c r="B2" s="26" t="s">
        <v>159</v>
      </c>
      <c r="C2" s="26" t="s">
        <v>159</v>
      </c>
      <c r="D2" s="26" t="s">
        <v>160</v>
      </c>
      <c r="E2" s="26" t="s">
        <v>160</v>
      </c>
      <c r="H2" s="30" t="s">
        <v>161</v>
      </c>
      <c r="J2" s="34"/>
      <c r="K2" s="34"/>
      <c r="L2" s="34"/>
      <c r="M2" s="34"/>
      <c r="N2" s="34"/>
      <c r="O2" s="34"/>
      <c r="P2" s="34"/>
      <c r="Q2" s="34"/>
      <c r="R2" s="34"/>
      <c r="S2" s="34"/>
      <c r="T2" s="34"/>
      <c r="U2" s="34"/>
      <c r="V2" s="34"/>
      <c r="W2" s="34"/>
      <c r="X2" s="34"/>
      <c r="Y2" s="34"/>
      <c r="Z2" s="34"/>
      <c r="AA2" s="34"/>
      <c r="AB2" s="34"/>
      <c r="AC2" s="34"/>
      <c r="AD2" s="34"/>
      <c r="AE2" s="34"/>
      <c r="AF2" s="34"/>
      <c r="AG2" s="34"/>
      <c r="AJ2" s="25"/>
      <c r="AK2" s="41"/>
      <c r="AL2" s="25"/>
      <c r="AM2" s="25"/>
      <c r="AN2" s="25"/>
      <c r="AO2" s="25"/>
      <c r="AP2" s="25"/>
      <c r="AQ2" s="25"/>
      <c r="AR2" s="25"/>
      <c r="AS2" s="25"/>
      <c r="AT2" s="25"/>
      <c r="AU2" s="25"/>
      <c r="AV2" s="25"/>
      <c r="AW2" s="25"/>
      <c r="AX2" s="25"/>
      <c r="AY2" s="25"/>
      <c r="AZ2" s="25"/>
      <c r="BA2" s="41"/>
      <c r="BB2" s="25"/>
      <c r="BC2" s="25"/>
      <c r="BD2" s="25"/>
      <c r="BE2" s="25"/>
      <c r="BF2" s="25"/>
      <c r="BG2" s="25"/>
      <c r="BH2" s="25"/>
      <c r="BI2" s="25"/>
      <c r="BJ2" s="25"/>
      <c r="BK2" s="25"/>
      <c r="BL2" s="25"/>
      <c r="BM2" s="25"/>
      <c r="BN2" s="25"/>
      <c r="BO2" s="25"/>
      <c r="BP2" s="25"/>
      <c r="BQ2" s="41"/>
      <c r="BR2" s="25"/>
      <c r="BS2" s="25"/>
      <c r="BT2" s="25"/>
      <c r="BU2" s="25"/>
      <c r="BV2" s="25"/>
      <c r="BW2" s="25"/>
      <c r="BX2" s="25"/>
      <c r="BY2" s="25"/>
      <c r="BZ2" s="25"/>
      <c r="CA2" s="25"/>
      <c r="CB2" s="25"/>
      <c r="CC2" s="25"/>
      <c r="CD2" s="25"/>
      <c r="CE2" s="25"/>
      <c r="CF2" s="25"/>
      <c r="CG2" s="41"/>
      <c r="CH2" s="25"/>
      <c r="CI2" s="25"/>
      <c r="CJ2" s="25"/>
      <c r="CK2" s="25"/>
      <c r="CL2" s="25"/>
      <c r="CM2" s="25"/>
      <c r="CN2" s="25"/>
      <c r="CO2" s="25"/>
      <c r="CP2" s="25"/>
      <c r="CQ2" s="25"/>
      <c r="CR2" s="25"/>
      <c r="CS2" s="25"/>
      <c r="CT2" s="25"/>
      <c r="CU2" s="25"/>
      <c r="CV2" s="25"/>
      <c r="CW2" s="41"/>
      <c r="CX2" s="25"/>
      <c r="CY2" s="25"/>
      <c r="CZ2" s="25"/>
      <c r="DA2" s="25"/>
      <c r="DB2" s="25"/>
      <c r="DC2" s="25"/>
      <c r="DD2" s="25"/>
      <c r="DE2" s="41"/>
      <c r="DF2" s="25"/>
      <c r="DG2" s="25"/>
      <c r="DH2" s="25"/>
      <c r="DI2" s="25"/>
      <c r="DJ2" s="25"/>
      <c r="DM2" s="42"/>
      <c r="DN2" s="43"/>
    </row>
    <row r="3" spans="1:118" ht="17.45" x14ac:dyDescent="0.15">
      <c r="B3" s="26" t="s">
        <v>162</v>
      </c>
      <c r="C3" s="26" t="s">
        <v>162</v>
      </c>
      <c r="D3" s="26" t="s">
        <v>162</v>
      </c>
      <c r="E3" s="26" t="s">
        <v>162</v>
      </c>
      <c r="J3" s="34" t="s">
        <v>163</v>
      </c>
      <c r="K3" s="34" t="s">
        <v>163</v>
      </c>
      <c r="L3" s="34" t="s">
        <v>163</v>
      </c>
      <c r="M3" s="34" t="s">
        <v>164</v>
      </c>
      <c r="N3" s="34" t="s">
        <v>164</v>
      </c>
      <c r="O3" s="34" t="s">
        <v>164</v>
      </c>
      <c r="P3" s="34"/>
      <c r="Q3" s="34"/>
      <c r="R3" s="34"/>
      <c r="S3" s="34"/>
      <c r="T3" s="34"/>
      <c r="U3" s="34"/>
      <c r="V3" s="34" t="s">
        <v>165</v>
      </c>
      <c r="W3" s="34" t="s">
        <v>165</v>
      </c>
      <c r="X3" s="34" t="s">
        <v>165</v>
      </c>
      <c r="Y3" s="34" t="s">
        <v>164</v>
      </c>
      <c r="Z3" s="34" t="s">
        <v>164</v>
      </c>
      <c r="AA3" s="34" t="s">
        <v>164</v>
      </c>
      <c r="AB3" s="34"/>
      <c r="AC3" s="34"/>
      <c r="AD3" s="34"/>
      <c r="AE3" s="34"/>
      <c r="AF3" s="34"/>
      <c r="AG3" s="34"/>
      <c r="AJ3" s="26" t="s">
        <v>166</v>
      </c>
      <c r="AK3" s="42" t="s">
        <v>167</v>
      </c>
      <c r="AL3" s="43">
        <v>631</v>
      </c>
      <c r="AM3" s="43"/>
      <c r="AN3" s="26" t="s">
        <v>168</v>
      </c>
      <c r="AO3" s="42" t="s">
        <v>169</v>
      </c>
      <c r="AP3" s="43">
        <v>122</v>
      </c>
      <c r="AQ3" s="43"/>
      <c r="AR3" s="26" t="s">
        <v>29</v>
      </c>
      <c r="AS3" s="42" t="s">
        <v>170</v>
      </c>
      <c r="AT3" s="43">
        <v>377</v>
      </c>
      <c r="AU3" s="43"/>
      <c r="AV3" s="26" t="s">
        <v>171</v>
      </c>
      <c r="AW3" s="42"/>
      <c r="AX3" s="43"/>
      <c r="AZ3" s="26" t="s">
        <v>166</v>
      </c>
      <c r="BA3" s="42" t="s">
        <v>172</v>
      </c>
      <c r="BB3" s="43">
        <v>579</v>
      </c>
      <c r="BC3" s="43"/>
      <c r="BD3" s="26" t="s">
        <v>168</v>
      </c>
      <c r="BE3" s="42" t="s">
        <v>173</v>
      </c>
      <c r="BF3" s="43">
        <v>459</v>
      </c>
      <c r="BG3" s="43"/>
      <c r="BH3" s="26" t="s">
        <v>29</v>
      </c>
      <c r="BI3" s="42" t="s">
        <v>869</v>
      </c>
      <c r="BJ3" s="43">
        <v>305</v>
      </c>
      <c r="BK3" s="43"/>
      <c r="BL3" s="26" t="s">
        <v>171</v>
      </c>
      <c r="BM3" s="42" t="s">
        <v>174</v>
      </c>
      <c r="BN3" s="43">
        <v>758</v>
      </c>
      <c r="BO3" s="43"/>
      <c r="BP3" s="26" t="s">
        <v>166</v>
      </c>
      <c r="BQ3" s="42" t="s">
        <v>175</v>
      </c>
      <c r="BR3" s="43">
        <v>570</v>
      </c>
      <c r="BS3" s="43"/>
      <c r="BT3" s="26" t="s">
        <v>168</v>
      </c>
      <c r="BU3" s="42" t="s">
        <v>176</v>
      </c>
      <c r="BV3" s="43">
        <v>154</v>
      </c>
      <c r="BW3" s="43"/>
      <c r="BX3" s="26" t="s">
        <v>29</v>
      </c>
      <c r="BY3" s="42" t="s">
        <v>177</v>
      </c>
      <c r="BZ3" s="43">
        <v>30</v>
      </c>
      <c r="CB3" s="26" t="s">
        <v>171</v>
      </c>
      <c r="CC3" s="42"/>
      <c r="CD3" s="43"/>
      <c r="CF3" s="26" t="s">
        <v>166</v>
      </c>
      <c r="CG3" s="42" t="s">
        <v>178</v>
      </c>
      <c r="CH3" s="43">
        <v>326</v>
      </c>
      <c r="CI3" s="43"/>
      <c r="CJ3" s="26" t="s">
        <v>168</v>
      </c>
      <c r="CK3" s="42" t="s">
        <v>179</v>
      </c>
      <c r="CL3" s="43">
        <v>1</v>
      </c>
      <c r="CM3" s="43"/>
      <c r="CN3" s="26" t="s">
        <v>29</v>
      </c>
      <c r="CO3" s="42" t="s">
        <v>180</v>
      </c>
      <c r="CP3" s="43">
        <v>40</v>
      </c>
      <c r="CQ3" s="43"/>
      <c r="CR3" s="26" t="s">
        <v>171</v>
      </c>
      <c r="CS3" s="42" t="s">
        <v>181</v>
      </c>
      <c r="CT3" s="43">
        <v>175</v>
      </c>
      <c r="CV3" s="26" t="s">
        <v>29</v>
      </c>
      <c r="CW3" s="42" t="s">
        <v>182</v>
      </c>
      <c r="CX3" s="43">
        <v>177</v>
      </c>
      <c r="CZ3" s="26" t="s">
        <v>171</v>
      </c>
      <c r="DA3" s="42" t="s">
        <v>183</v>
      </c>
      <c r="DB3" s="43">
        <v>753</v>
      </c>
      <c r="DD3" s="26" t="s">
        <v>29</v>
      </c>
      <c r="DE3" s="42" t="s">
        <v>184</v>
      </c>
      <c r="DF3" s="43">
        <v>293</v>
      </c>
      <c r="DH3" s="26" t="s">
        <v>171</v>
      </c>
      <c r="DI3" s="42" t="s">
        <v>185</v>
      </c>
      <c r="DJ3" s="43">
        <v>287</v>
      </c>
      <c r="DM3" s="42"/>
      <c r="DN3" s="43"/>
    </row>
    <row r="4" spans="1:118" ht="17.45" x14ac:dyDescent="0.15">
      <c r="B4" s="26" t="s">
        <v>186</v>
      </c>
      <c r="C4" s="26" t="s">
        <v>186</v>
      </c>
      <c r="D4" s="26" t="s">
        <v>187</v>
      </c>
      <c r="E4" s="26" t="s">
        <v>187</v>
      </c>
      <c r="H4" s="29" t="s">
        <v>188</v>
      </c>
      <c r="J4" s="34"/>
      <c r="K4" s="34"/>
      <c r="L4" s="34"/>
      <c r="M4" s="34" t="s">
        <v>165</v>
      </c>
      <c r="N4" s="34" t="s">
        <v>165</v>
      </c>
      <c r="O4" s="34" t="s">
        <v>165</v>
      </c>
      <c r="P4" s="34"/>
      <c r="Q4" s="34"/>
      <c r="R4" s="34"/>
      <c r="S4" s="34"/>
      <c r="T4" s="34"/>
      <c r="U4" s="34"/>
      <c r="V4" s="34" t="s">
        <v>163</v>
      </c>
      <c r="W4" s="34" t="s">
        <v>163</v>
      </c>
      <c r="X4" s="34" t="s">
        <v>163</v>
      </c>
      <c r="Y4" s="34" t="s">
        <v>165</v>
      </c>
      <c r="Z4" s="34" t="s">
        <v>165</v>
      </c>
      <c r="AA4" s="34" t="s">
        <v>165</v>
      </c>
      <c r="AB4" s="34"/>
      <c r="AC4" s="34"/>
      <c r="AD4" s="34"/>
      <c r="AE4" s="34"/>
      <c r="AF4" s="34"/>
      <c r="AG4" s="34"/>
      <c r="AK4" s="42" t="s">
        <v>189</v>
      </c>
      <c r="AL4" s="43">
        <v>634</v>
      </c>
      <c r="AM4" s="43"/>
      <c r="AN4" s="26"/>
      <c r="AO4" s="42" t="s">
        <v>190</v>
      </c>
      <c r="AP4" s="43">
        <v>123</v>
      </c>
      <c r="AQ4" s="43"/>
      <c r="AR4" s="26"/>
      <c r="AS4" s="42" t="s">
        <v>191</v>
      </c>
      <c r="AT4" s="43">
        <v>378</v>
      </c>
      <c r="AU4" s="43"/>
      <c r="AV4" s="26"/>
      <c r="AW4" s="42"/>
      <c r="AX4" s="43"/>
      <c r="BA4" s="42" t="s">
        <v>192</v>
      </c>
      <c r="BB4" s="43">
        <v>587</v>
      </c>
      <c r="BC4" s="43"/>
      <c r="BE4" s="42" t="s">
        <v>193</v>
      </c>
      <c r="BF4" s="43">
        <v>460</v>
      </c>
      <c r="BG4" s="43"/>
      <c r="BI4" s="42" t="s">
        <v>870</v>
      </c>
      <c r="BJ4" s="43">
        <v>308</v>
      </c>
      <c r="BK4" s="43"/>
      <c r="BM4" s="42" t="s">
        <v>194</v>
      </c>
      <c r="BN4" s="43">
        <v>286</v>
      </c>
      <c r="BO4" s="43"/>
      <c r="BQ4" s="42" t="s">
        <v>195</v>
      </c>
      <c r="BR4" s="43">
        <v>574</v>
      </c>
      <c r="BS4" s="43"/>
      <c r="BU4" s="42" t="s">
        <v>196</v>
      </c>
      <c r="BV4" s="43">
        <v>155</v>
      </c>
      <c r="BW4" s="43"/>
      <c r="BY4" s="42" t="s">
        <v>197</v>
      </c>
      <c r="BZ4" s="43">
        <v>31</v>
      </c>
      <c r="CC4" s="42"/>
      <c r="CD4" s="43"/>
      <c r="CG4" s="42" t="s">
        <v>198</v>
      </c>
      <c r="CH4" s="43">
        <v>327</v>
      </c>
      <c r="CI4" s="43"/>
      <c r="CK4" s="42" t="s">
        <v>199</v>
      </c>
      <c r="CL4" s="43">
        <v>2</v>
      </c>
      <c r="CM4" s="43"/>
      <c r="CO4" s="42" t="s">
        <v>200</v>
      </c>
      <c r="CP4" s="43">
        <v>41</v>
      </c>
      <c r="CQ4" s="43"/>
      <c r="CS4" s="42" t="s">
        <v>201</v>
      </c>
      <c r="CT4" s="43">
        <v>176</v>
      </c>
      <c r="CW4" s="42" t="s">
        <v>202</v>
      </c>
      <c r="CX4" s="43">
        <v>178</v>
      </c>
      <c r="DA4" s="42"/>
      <c r="DB4" s="43"/>
      <c r="DE4" s="42" t="s">
        <v>203</v>
      </c>
      <c r="DF4" s="43">
        <v>294</v>
      </c>
      <c r="DI4" s="42" t="s">
        <v>204</v>
      </c>
      <c r="DJ4" s="43">
        <v>288</v>
      </c>
      <c r="DM4" s="42"/>
      <c r="DN4" s="43"/>
    </row>
    <row r="5" spans="1:118" ht="17.45" x14ac:dyDescent="0.15">
      <c r="B5" s="26" t="s">
        <v>205</v>
      </c>
      <c r="C5" s="26" t="s">
        <v>205</v>
      </c>
      <c r="D5" s="26" t="s">
        <v>206</v>
      </c>
      <c r="E5" s="26" t="s">
        <v>206</v>
      </c>
      <c r="H5" s="30" t="str">
        <f ca="1">一覧様式!H3</f>
        <v/>
      </c>
      <c r="J5" s="34"/>
      <c r="K5" s="34"/>
      <c r="L5" s="34"/>
      <c r="M5" s="34"/>
      <c r="N5" s="34"/>
      <c r="O5" s="34"/>
      <c r="P5" s="34"/>
      <c r="Q5" s="34"/>
      <c r="R5" s="34"/>
      <c r="S5" s="34"/>
      <c r="T5" s="34"/>
      <c r="U5" s="34"/>
      <c r="V5" s="34"/>
      <c r="W5" s="34"/>
      <c r="X5" s="34"/>
      <c r="Y5" s="34"/>
      <c r="Z5" s="34"/>
      <c r="AA5" s="34"/>
      <c r="AB5" s="34"/>
      <c r="AC5" s="34"/>
      <c r="AD5" s="34"/>
      <c r="AE5" s="34"/>
      <c r="AF5" s="34"/>
      <c r="AG5" s="34"/>
      <c r="AK5" s="42" t="s">
        <v>207</v>
      </c>
      <c r="AL5" s="43">
        <v>635</v>
      </c>
      <c r="AM5" s="43"/>
      <c r="AN5" s="26"/>
      <c r="AO5" s="42" t="s">
        <v>208</v>
      </c>
      <c r="AP5" s="43">
        <v>124</v>
      </c>
      <c r="AQ5" s="43"/>
      <c r="AR5" s="26"/>
      <c r="AS5" s="42" t="s">
        <v>209</v>
      </c>
      <c r="AT5" s="43">
        <v>379</v>
      </c>
      <c r="AU5" s="43"/>
      <c r="AV5" s="26"/>
      <c r="AW5" s="42"/>
      <c r="AX5" s="43"/>
      <c r="BA5" s="42" t="s">
        <v>210</v>
      </c>
      <c r="BB5" s="43">
        <v>630</v>
      </c>
      <c r="BC5" s="43"/>
      <c r="BE5" s="42" t="s">
        <v>211</v>
      </c>
      <c r="BF5" s="43">
        <v>461</v>
      </c>
      <c r="BG5" s="43"/>
      <c r="BI5" s="42" t="s">
        <v>775</v>
      </c>
      <c r="BJ5" s="43">
        <v>568</v>
      </c>
      <c r="BK5" s="43"/>
      <c r="BM5" s="42" t="s">
        <v>212</v>
      </c>
      <c r="BN5" s="43">
        <v>752</v>
      </c>
      <c r="BO5" s="43"/>
      <c r="BQ5" s="42" t="s">
        <v>213</v>
      </c>
      <c r="BR5" s="43">
        <v>592</v>
      </c>
      <c r="BS5" s="43"/>
      <c r="BU5" s="42" t="s">
        <v>214</v>
      </c>
      <c r="BV5" s="43">
        <v>156</v>
      </c>
      <c r="BW5" s="43"/>
      <c r="BY5" s="42" t="s">
        <v>215</v>
      </c>
      <c r="BZ5" s="43">
        <v>32</v>
      </c>
      <c r="CC5" s="42"/>
      <c r="CD5" s="43"/>
      <c r="CG5" s="42" t="s">
        <v>216</v>
      </c>
      <c r="CH5" s="43">
        <v>328</v>
      </c>
      <c r="CI5" s="43"/>
      <c r="CK5" s="42" t="s">
        <v>217</v>
      </c>
      <c r="CL5" s="43">
        <v>3</v>
      </c>
      <c r="CM5" s="43"/>
      <c r="CO5" s="42" t="s">
        <v>218</v>
      </c>
      <c r="CP5" s="43">
        <v>42</v>
      </c>
      <c r="CQ5" s="43"/>
      <c r="CS5" s="42" t="s">
        <v>219</v>
      </c>
      <c r="CT5" s="43">
        <v>653</v>
      </c>
      <c r="CW5" s="42" t="s">
        <v>220</v>
      </c>
      <c r="CX5" s="43">
        <v>179</v>
      </c>
      <c r="DA5" s="42"/>
      <c r="DB5" s="43"/>
      <c r="DE5" s="42" t="s">
        <v>221</v>
      </c>
      <c r="DF5" s="43">
        <v>295</v>
      </c>
      <c r="DI5" s="42" t="s">
        <v>222</v>
      </c>
      <c r="DJ5" s="43">
        <v>289</v>
      </c>
      <c r="DM5" s="42"/>
      <c r="DN5" s="43"/>
    </row>
    <row r="6" spans="1:118" ht="17.45" x14ac:dyDescent="0.15">
      <c r="B6" s="26" t="s">
        <v>223</v>
      </c>
      <c r="C6" s="26" t="s">
        <v>223</v>
      </c>
      <c r="D6" s="26" t="s">
        <v>885</v>
      </c>
      <c r="E6" s="26" t="s">
        <v>885</v>
      </c>
      <c r="H6" s="25"/>
      <c r="J6" s="34"/>
      <c r="K6" s="34"/>
      <c r="L6" s="34"/>
      <c r="M6" s="34"/>
      <c r="N6" s="34"/>
      <c r="O6" s="34"/>
      <c r="P6" s="34"/>
      <c r="Q6" s="34"/>
      <c r="R6" s="34"/>
      <c r="S6" s="34"/>
      <c r="T6" s="34"/>
      <c r="U6" s="34"/>
      <c r="V6" s="34"/>
      <c r="W6" s="34"/>
      <c r="X6" s="34"/>
      <c r="Y6" s="34"/>
      <c r="Z6" s="34"/>
      <c r="AA6" s="34"/>
      <c r="AB6" s="34"/>
      <c r="AC6" s="34"/>
      <c r="AD6" s="34"/>
      <c r="AE6" s="34"/>
      <c r="AF6" s="34"/>
      <c r="AG6" s="34"/>
      <c r="AK6" s="42" t="s">
        <v>224</v>
      </c>
      <c r="AL6" s="43">
        <v>636</v>
      </c>
      <c r="AM6" s="43"/>
      <c r="AN6" s="26"/>
      <c r="AO6" s="42" t="s">
        <v>225</v>
      </c>
      <c r="AP6" s="43">
        <v>125</v>
      </c>
      <c r="AQ6" s="43"/>
      <c r="AR6" s="26"/>
      <c r="AS6" s="42" t="s">
        <v>226</v>
      </c>
      <c r="AT6" s="43">
        <v>380</v>
      </c>
      <c r="AU6" s="43"/>
      <c r="AV6" s="26"/>
      <c r="AW6" s="42"/>
      <c r="AX6" s="43"/>
      <c r="BA6" s="42" t="s">
        <v>227</v>
      </c>
      <c r="BB6" s="43">
        <v>647</v>
      </c>
      <c r="BC6" s="43"/>
      <c r="BE6" s="42" t="s">
        <v>228</v>
      </c>
      <c r="BF6" s="43">
        <v>465</v>
      </c>
      <c r="BG6" s="43"/>
      <c r="BI6" s="42" t="s">
        <v>871</v>
      </c>
      <c r="BJ6" s="43">
        <v>311</v>
      </c>
      <c r="BK6" s="43"/>
      <c r="BM6" s="42" t="s">
        <v>229</v>
      </c>
      <c r="BN6" s="43">
        <v>754</v>
      </c>
      <c r="BO6" s="43"/>
      <c r="BQ6" s="42" t="s">
        <v>230</v>
      </c>
      <c r="BR6" s="43">
        <v>628</v>
      </c>
      <c r="BS6" s="43"/>
      <c r="BU6" s="42" t="s">
        <v>231</v>
      </c>
      <c r="BV6" s="43">
        <v>342</v>
      </c>
      <c r="BW6" s="43"/>
      <c r="BY6" s="42" t="s">
        <v>232</v>
      </c>
      <c r="BZ6" s="43">
        <v>33</v>
      </c>
      <c r="CC6" s="42"/>
      <c r="CD6" s="43"/>
      <c r="CG6" s="42" t="s">
        <v>233</v>
      </c>
      <c r="CH6" s="43">
        <v>329</v>
      </c>
      <c r="CI6" s="43"/>
      <c r="CK6" s="42" t="s">
        <v>234</v>
      </c>
      <c r="CL6" s="43">
        <v>4</v>
      </c>
      <c r="CM6" s="43"/>
      <c r="CO6" s="42" t="s">
        <v>235</v>
      </c>
      <c r="CP6" s="43">
        <v>43</v>
      </c>
      <c r="CQ6" s="43"/>
      <c r="CS6" s="42" t="s">
        <v>236</v>
      </c>
      <c r="CT6" s="43">
        <v>696</v>
      </c>
      <c r="CW6" s="42" t="s">
        <v>237</v>
      </c>
      <c r="CX6" s="43">
        <v>180</v>
      </c>
      <c r="DA6" s="42"/>
      <c r="DB6" s="43"/>
      <c r="DE6" s="42" t="s">
        <v>238</v>
      </c>
      <c r="DF6" s="43">
        <v>296</v>
      </c>
      <c r="DI6" s="42" t="s">
        <v>239</v>
      </c>
      <c r="DJ6" s="43">
        <v>290</v>
      </c>
      <c r="DM6" s="42"/>
      <c r="DN6" s="43"/>
    </row>
    <row r="7" spans="1:118" ht="17.45" x14ac:dyDescent="0.15">
      <c r="B7" s="26" t="s">
        <v>240</v>
      </c>
      <c r="C7" s="26" t="s">
        <v>240</v>
      </c>
      <c r="H7" s="25"/>
      <c r="J7" s="34"/>
      <c r="K7" s="34"/>
      <c r="L7" s="34"/>
      <c r="M7" s="34"/>
      <c r="N7" s="34"/>
      <c r="O7" s="34"/>
      <c r="P7" s="34"/>
      <c r="Q7" s="34"/>
      <c r="R7" s="34"/>
      <c r="S7" s="34"/>
      <c r="T7" s="34"/>
      <c r="U7" s="34"/>
      <c r="V7" s="34"/>
      <c r="W7" s="34"/>
      <c r="X7" s="34"/>
      <c r="Y7" s="34"/>
      <c r="Z7" s="34"/>
      <c r="AA7" s="34"/>
      <c r="AB7" s="34"/>
      <c r="AC7" s="34"/>
      <c r="AD7" s="34"/>
      <c r="AE7" s="34"/>
      <c r="AF7" s="34"/>
      <c r="AG7" s="34"/>
      <c r="AK7" s="42" t="s">
        <v>241</v>
      </c>
      <c r="AL7" s="43">
        <v>640</v>
      </c>
      <c r="AM7" s="43"/>
      <c r="AN7" s="26"/>
      <c r="AO7" s="42" t="s">
        <v>242</v>
      </c>
      <c r="AP7" s="43">
        <v>126</v>
      </c>
      <c r="AQ7" s="43"/>
      <c r="AR7" s="26"/>
      <c r="AS7" s="42" t="s">
        <v>243</v>
      </c>
      <c r="AT7" s="43">
        <v>381</v>
      </c>
      <c r="AU7" s="43"/>
      <c r="AV7" s="26"/>
      <c r="AW7" s="42"/>
      <c r="AX7" s="43"/>
      <c r="BA7" s="42" t="s">
        <v>244</v>
      </c>
      <c r="BB7" s="43">
        <v>663</v>
      </c>
      <c r="BC7" s="43"/>
      <c r="BE7" s="42" t="s">
        <v>245</v>
      </c>
      <c r="BF7" s="43">
        <v>467</v>
      </c>
      <c r="BG7" s="43"/>
      <c r="BI7" s="42" t="s">
        <v>305</v>
      </c>
      <c r="BJ7" s="43">
        <v>313</v>
      </c>
      <c r="BK7" s="43"/>
      <c r="BM7" s="42"/>
      <c r="BN7" s="43"/>
      <c r="BO7" s="43"/>
      <c r="BQ7" s="42" t="s">
        <v>246</v>
      </c>
      <c r="BR7" s="43">
        <v>629</v>
      </c>
      <c r="BS7" s="43"/>
      <c r="BU7" s="42" t="s">
        <v>247</v>
      </c>
      <c r="BV7" s="43">
        <v>343</v>
      </c>
      <c r="BW7" s="43"/>
      <c r="BY7" s="42" t="s">
        <v>248</v>
      </c>
      <c r="BZ7" s="43">
        <v>34</v>
      </c>
      <c r="CC7" s="42"/>
      <c r="CD7" s="43"/>
      <c r="CG7" s="42" t="s">
        <v>249</v>
      </c>
      <c r="CH7" s="43">
        <v>330</v>
      </c>
      <c r="CI7" s="43"/>
      <c r="CK7" s="42" t="s">
        <v>250</v>
      </c>
      <c r="CL7" s="43">
        <v>5</v>
      </c>
      <c r="CM7" s="43"/>
      <c r="CO7" s="42" t="s">
        <v>251</v>
      </c>
      <c r="CP7" s="43">
        <v>44</v>
      </c>
      <c r="CQ7" s="43"/>
      <c r="CS7" s="42" t="s">
        <v>252</v>
      </c>
      <c r="CT7" s="43">
        <v>751</v>
      </c>
      <c r="CW7" s="42" t="s">
        <v>253</v>
      </c>
      <c r="CX7" s="43">
        <v>181</v>
      </c>
      <c r="DA7" s="42"/>
      <c r="DB7" s="43"/>
      <c r="DE7" s="42" t="s">
        <v>254</v>
      </c>
      <c r="DF7" s="43">
        <v>297</v>
      </c>
      <c r="DI7" s="42" t="s">
        <v>255</v>
      </c>
      <c r="DJ7" s="43">
        <v>291</v>
      </c>
      <c r="DM7" s="42"/>
      <c r="DN7" s="43"/>
    </row>
    <row r="8" spans="1:118" ht="17.45" x14ac:dyDescent="0.15">
      <c r="C8" s="26" t="s">
        <v>885</v>
      </c>
      <c r="H8" s="25"/>
      <c r="J8" s="34"/>
      <c r="K8" s="34"/>
      <c r="L8" s="34"/>
      <c r="M8" s="34"/>
      <c r="N8" s="34"/>
      <c r="O8" s="34"/>
      <c r="P8" s="34"/>
      <c r="Q8" s="34"/>
      <c r="R8" s="34"/>
      <c r="S8" s="34"/>
      <c r="T8" s="34"/>
      <c r="U8" s="34"/>
      <c r="V8" s="34"/>
      <c r="W8" s="34"/>
      <c r="X8" s="34"/>
      <c r="Y8" s="34"/>
      <c r="Z8" s="34"/>
      <c r="AA8" s="34"/>
      <c r="AB8" s="34"/>
      <c r="AC8" s="34"/>
      <c r="AD8" s="34"/>
      <c r="AE8" s="34"/>
      <c r="AF8" s="34"/>
      <c r="AG8" s="34"/>
      <c r="AK8" s="42" t="s">
        <v>256</v>
      </c>
      <c r="AL8" s="43">
        <v>649</v>
      </c>
      <c r="AM8" s="43"/>
      <c r="AN8" s="26"/>
      <c r="AO8" s="42" t="s">
        <v>257</v>
      </c>
      <c r="AP8" s="43">
        <v>127</v>
      </c>
      <c r="AQ8" s="43"/>
      <c r="AR8" s="26"/>
      <c r="AS8" s="42" t="s">
        <v>258</v>
      </c>
      <c r="AT8" s="43">
        <v>382</v>
      </c>
      <c r="AU8" s="43"/>
      <c r="AV8" s="26"/>
      <c r="AW8" s="42"/>
      <c r="AX8" s="43"/>
      <c r="BA8" s="42" t="s">
        <v>259</v>
      </c>
      <c r="BB8" s="43">
        <v>711</v>
      </c>
      <c r="BC8" s="43"/>
      <c r="BE8" s="42" t="s">
        <v>260</v>
      </c>
      <c r="BF8" s="43">
        <v>468</v>
      </c>
      <c r="BG8" s="43"/>
      <c r="BI8" s="42" t="s">
        <v>323</v>
      </c>
      <c r="BJ8" s="43">
        <v>314</v>
      </c>
      <c r="BK8" s="43"/>
      <c r="BM8" s="42"/>
      <c r="BN8" s="43"/>
      <c r="BO8" s="43"/>
      <c r="BQ8" s="42" t="s">
        <v>261</v>
      </c>
      <c r="BR8" s="43">
        <v>632</v>
      </c>
      <c r="BS8" s="43"/>
      <c r="BU8" s="42" t="s">
        <v>262</v>
      </c>
      <c r="BV8" s="43">
        <v>344</v>
      </c>
      <c r="BW8" s="43"/>
      <c r="BY8" s="42" t="s">
        <v>263</v>
      </c>
      <c r="BZ8" s="43">
        <v>35</v>
      </c>
      <c r="CC8" s="42"/>
      <c r="CD8" s="43"/>
      <c r="CG8" s="42" t="s">
        <v>264</v>
      </c>
      <c r="CH8" s="43">
        <v>331</v>
      </c>
      <c r="CI8" s="43"/>
      <c r="CK8" s="42" t="s">
        <v>265</v>
      </c>
      <c r="CL8" s="43">
        <v>6</v>
      </c>
      <c r="CM8" s="43"/>
      <c r="CO8" s="42" t="s">
        <v>266</v>
      </c>
      <c r="CP8" s="43">
        <v>45</v>
      </c>
      <c r="CQ8" s="43"/>
      <c r="CS8" s="42" t="s">
        <v>267</v>
      </c>
      <c r="CT8" s="43">
        <v>755</v>
      </c>
      <c r="CW8" s="42" t="s">
        <v>268</v>
      </c>
      <c r="CX8" s="43">
        <v>182</v>
      </c>
      <c r="DA8" s="42"/>
      <c r="DB8" s="43"/>
      <c r="DE8" s="42" t="s">
        <v>269</v>
      </c>
      <c r="DF8" s="43">
        <v>298</v>
      </c>
      <c r="DI8" s="42" t="s">
        <v>270</v>
      </c>
      <c r="DJ8" s="43">
        <v>292</v>
      </c>
      <c r="DM8" s="42"/>
      <c r="DN8" s="43"/>
    </row>
    <row r="9" spans="1:118" ht="17.45" x14ac:dyDescent="0.15">
      <c r="J9" s="34"/>
      <c r="K9" s="34"/>
      <c r="L9" s="34"/>
      <c r="M9" s="34"/>
      <c r="N9" s="34"/>
      <c r="O9" s="34"/>
      <c r="P9" s="34"/>
      <c r="Q9" s="34"/>
      <c r="R9" s="34"/>
      <c r="S9" s="34"/>
      <c r="T9" s="34"/>
      <c r="U9" s="34"/>
      <c r="V9" s="34"/>
      <c r="W9" s="34"/>
      <c r="X9" s="34"/>
      <c r="Y9" s="34"/>
      <c r="Z9" s="34"/>
      <c r="AA9" s="34"/>
      <c r="AB9" s="34"/>
      <c r="AC9" s="34"/>
      <c r="AD9" s="34"/>
      <c r="AE9" s="34"/>
      <c r="AF9" s="34"/>
      <c r="AG9" s="34"/>
      <c r="AK9" s="42" t="s">
        <v>271</v>
      </c>
      <c r="AL9" s="43">
        <v>650</v>
      </c>
      <c r="AM9" s="43"/>
      <c r="AN9" s="26"/>
      <c r="AO9" s="42" t="s">
        <v>272</v>
      </c>
      <c r="AP9" s="43">
        <v>128</v>
      </c>
      <c r="AQ9" s="43"/>
      <c r="AR9" s="26"/>
      <c r="AS9" s="42" t="s">
        <v>273</v>
      </c>
      <c r="AT9" s="43">
        <v>383</v>
      </c>
      <c r="AU9" s="43"/>
      <c r="AV9" s="26"/>
      <c r="AW9" s="42"/>
      <c r="AX9" s="43"/>
      <c r="BA9" s="42" t="s">
        <v>274</v>
      </c>
      <c r="BB9" s="43">
        <v>772</v>
      </c>
      <c r="BC9" s="43"/>
      <c r="BE9" s="42" t="s">
        <v>275</v>
      </c>
      <c r="BF9" s="43">
        <v>469</v>
      </c>
      <c r="BG9" s="43"/>
      <c r="BI9" s="42" t="s">
        <v>337</v>
      </c>
      <c r="BJ9" s="43">
        <v>316</v>
      </c>
      <c r="BK9" s="43"/>
      <c r="BM9" s="42"/>
      <c r="BN9" s="43"/>
      <c r="BO9" s="43"/>
      <c r="BQ9" s="42" t="s">
        <v>276</v>
      </c>
      <c r="BR9" s="43">
        <v>633</v>
      </c>
      <c r="BS9" s="43"/>
      <c r="BU9" s="42" t="s">
        <v>277</v>
      </c>
      <c r="BV9" s="43">
        <v>345</v>
      </c>
      <c r="BW9" s="43"/>
      <c r="BY9" s="42" t="s">
        <v>278</v>
      </c>
      <c r="BZ9" s="43">
        <v>36</v>
      </c>
      <c r="CC9" s="42"/>
      <c r="CD9" s="43"/>
      <c r="CG9" s="42" t="s">
        <v>279</v>
      </c>
      <c r="CH9" s="43">
        <v>332</v>
      </c>
      <c r="CI9" s="43"/>
      <c r="CK9" s="42" t="s">
        <v>280</v>
      </c>
      <c r="CL9" s="43">
        <v>7</v>
      </c>
      <c r="CM9" s="43"/>
      <c r="CO9" s="42" t="s">
        <v>281</v>
      </c>
      <c r="CP9" s="43">
        <v>46</v>
      </c>
      <c r="CQ9" s="43"/>
      <c r="CS9" s="42" t="s">
        <v>282</v>
      </c>
      <c r="CT9" s="43">
        <v>756</v>
      </c>
      <c r="CW9" s="42" t="s">
        <v>283</v>
      </c>
      <c r="CX9" s="43">
        <v>183</v>
      </c>
      <c r="DA9" s="42"/>
      <c r="DB9" s="43"/>
      <c r="DE9" s="42" t="s">
        <v>284</v>
      </c>
      <c r="DF9" s="43">
        <v>299</v>
      </c>
      <c r="DI9" s="42" t="s">
        <v>285</v>
      </c>
      <c r="DJ9" s="43">
        <v>575</v>
      </c>
      <c r="DM9" s="42"/>
      <c r="DN9" s="43"/>
    </row>
    <row r="10" spans="1:118" ht="17.45" x14ac:dyDescent="0.15">
      <c r="J10" s="34"/>
      <c r="K10" s="34"/>
      <c r="L10" s="34"/>
      <c r="M10" s="34"/>
      <c r="N10" s="34"/>
      <c r="O10" s="34"/>
      <c r="P10" s="34"/>
      <c r="Q10" s="34"/>
      <c r="R10" s="34"/>
      <c r="S10" s="34"/>
      <c r="T10" s="34"/>
      <c r="U10" s="34"/>
      <c r="V10" s="34"/>
      <c r="W10" s="34"/>
      <c r="X10" s="34"/>
      <c r="Y10" s="34"/>
      <c r="Z10" s="34"/>
      <c r="AA10" s="34"/>
      <c r="AB10" s="34"/>
      <c r="AC10" s="34"/>
      <c r="AD10" s="34"/>
      <c r="AE10" s="34"/>
      <c r="AF10" s="34"/>
      <c r="AG10" s="34"/>
      <c r="AK10" s="42" t="s">
        <v>286</v>
      </c>
      <c r="AL10" s="43">
        <v>738</v>
      </c>
      <c r="AM10" s="43"/>
      <c r="AN10" s="26"/>
      <c r="AO10" s="42" t="s">
        <v>287</v>
      </c>
      <c r="AP10" s="43">
        <v>129</v>
      </c>
      <c r="AQ10" s="43"/>
      <c r="AR10" s="26"/>
      <c r="AS10" s="42" t="s">
        <v>288</v>
      </c>
      <c r="AT10" s="43">
        <v>384</v>
      </c>
      <c r="AU10" s="43"/>
      <c r="AV10" s="26"/>
      <c r="AW10" s="42"/>
      <c r="AX10" s="43"/>
      <c r="BA10" s="42" t="s">
        <v>289</v>
      </c>
      <c r="BB10" s="43">
        <v>786</v>
      </c>
      <c r="BC10" s="43"/>
      <c r="BE10" s="42" t="s">
        <v>290</v>
      </c>
      <c r="BF10" s="43">
        <v>470</v>
      </c>
      <c r="BG10" s="43"/>
      <c r="BI10" s="42" t="s">
        <v>351</v>
      </c>
      <c r="BJ10" s="43">
        <v>318</v>
      </c>
      <c r="BK10" s="43"/>
      <c r="BM10" s="42"/>
      <c r="BN10" s="43"/>
      <c r="BO10" s="43"/>
      <c r="BQ10" s="42" t="s">
        <v>291</v>
      </c>
      <c r="BR10" s="43">
        <v>638</v>
      </c>
      <c r="BS10" s="43"/>
      <c r="BU10" s="42" t="s">
        <v>292</v>
      </c>
      <c r="BV10" s="43">
        <v>346</v>
      </c>
      <c r="BW10" s="43"/>
      <c r="BY10" s="42" t="s">
        <v>293</v>
      </c>
      <c r="BZ10" s="43">
        <v>37</v>
      </c>
      <c r="CC10" s="42"/>
      <c r="CD10" s="43"/>
      <c r="CG10" s="42" t="s">
        <v>294</v>
      </c>
      <c r="CH10" s="43">
        <v>333</v>
      </c>
      <c r="CI10" s="43"/>
      <c r="CK10" s="42" t="s">
        <v>295</v>
      </c>
      <c r="CL10" s="43">
        <v>8</v>
      </c>
      <c r="CM10" s="43"/>
      <c r="CO10" s="42" t="s">
        <v>296</v>
      </c>
      <c r="CP10" s="43">
        <v>47</v>
      </c>
      <c r="CQ10" s="43"/>
      <c r="CS10" s="42" t="s">
        <v>297</v>
      </c>
      <c r="CT10" s="43">
        <v>757</v>
      </c>
      <c r="CW10" s="42" t="s">
        <v>298</v>
      </c>
      <c r="CX10" s="43">
        <v>184</v>
      </c>
      <c r="DA10" s="42"/>
      <c r="DB10" s="43"/>
      <c r="DE10" s="42" t="s">
        <v>299</v>
      </c>
      <c r="DF10" s="43">
        <v>300</v>
      </c>
      <c r="DM10" s="42"/>
      <c r="DN10" s="43"/>
    </row>
    <row r="11" spans="1:118" ht="17.45" x14ac:dyDescent="0.15">
      <c r="J11" s="34"/>
      <c r="K11" s="34"/>
      <c r="L11" s="34"/>
      <c r="M11" s="34"/>
      <c r="N11" s="34"/>
      <c r="O11" s="34"/>
      <c r="P11" s="34"/>
      <c r="Q11" s="34"/>
      <c r="R11" s="34"/>
      <c r="S11" s="34"/>
      <c r="T11" s="34"/>
      <c r="U11" s="34"/>
      <c r="V11" s="34"/>
      <c r="W11" s="34"/>
      <c r="X11" s="34"/>
      <c r="Y11" s="34"/>
      <c r="Z11" s="34"/>
      <c r="AA11" s="34"/>
      <c r="AB11" s="34"/>
      <c r="AC11" s="34"/>
      <c r="AD11" s="34"/>
      <c r="AE11" s="34"/>
      <c r="AF11" s="34"/>
      <c r="AG11" s="34"/>
      <c r="AK11" s="42" t="s">
        <v>300</v>
      </c>
      <c r="AL11" s="43">
        <v>759</v>
      </c>
      <c r="AM11" s="43"/>
      <c r="AN11" s="26"/>
      <c r="AO11" s="42" t="s">
        <v>301</v>
      </c>
      <c r="AP11" s="43">
        <v>130</v>
      </c>
      <c r="AQ11" s="43"/>
      <c r="AR11" s="26"/>
      <c r="AS11" s="42" t="s">
        <v>302</v>
      </c>
      <c r="AT11" s="43">
        <v>385</v>
      </c>
      <c r="AU11" s="43"/>
      <c r="AV11" s="26"/>
      <c r="AW11" s="42"/>
      <c r="AX11" s="43"/>
      <c r="BA11" s="42" t="s">
        <v>303</v>
      </c>
      <c r="BB11" s="43">
        <v>841</v>
      </c>
      <c r="BC11" s="43"/>
      <c r="BE11" s="42" t="s">
        <v>304</v>
      </c>
      <c r="BF11" s="43">
        <v>473</v>
      </c>
      <c r="BG11" s="43"/>
      <c r="BI11" s="42" t="s">
        <v>365</v>
      </c>
      <c r="BJ11" s="43">
        <v>321</v>
      </c>
      <c r="BK11" s="43"/>
      <c r="BM11" s="42"/>
      <c r="BN11" s="43"/>
      <c r="BO11" s="43"/>
      <c r="BQ11" s="42" t="s">
        <v>306</v>
      </c>
      <c r="BR11" s="43">
        <v>639</v>
      </c>
      <c r="BS11" s="43"/>
      <c r="BU11" s="42" t="s">
        <v>307</v>
      </c>
      <c r="BV11" s="43">
        <v>347</v>
      </c>
      <c r="BW11" s="43"/>
      <c r="BY11" s="42" t="s">
        <v>308</v>
      </c>
      <c r="BZ11" s="43">
        <v>38</v>
      </c>
      <c r="CC11" s="42"/>
      <c r="CD11" s="43"/>
      <c r="CG11" s="42" t="s">
        <v>309</v>
      </c>
      <c r="CH11" s="43">
        <v>334</v>
      </c>
      <c r="CI11" s="43"/>
      <c r="CK11" s="42" t="s">
        <v>310</v>
      </c>
      <c r="CL11" s="43">
        <v>9</v>
      </c>
      <c r="CM11" s="43"/>
      <c r="CO11" s="42" t="s">
        <v>311</v>
      </c>
      <c r="CP11" s="43">
        <v>48</v>
      </c>
      <c r="CQ11" s="43"/>
      <c r="CS11" s="42" t="s">
        <v>312</v>
      </c>
      <c r="CT11" s="43">
        <v>775</v>
      </c>
      <c r="CW11" s="42" t="s">
        <v>313</v>
      </c>
      <c r="CX11" s="43">
        <v>185</v>
      </c>
      <c r="DA11" s="42"/>
      <c r="DB11" s="43"/>
      <c r="DE11" s="42" t="s">
        <v>314</v>
      </c>
      <c r="DF11" s="43">
        <v>301</v>
      </c>
      <c r="DI11" s="42"/>
      <c r="DJ11" s="43"/>
      <c r="DM11" s="42"/>
      <c r="DN11" s="43"/>
    </row>
    <row r="12" spans="1:118" ht="17.45" x14ac:dyDescent="0.15">
      <c r="B12" s="28" t="s">
        <v>315</v>
      </c>
      <c r="C12" s="28" t="s">
        <v>316</v>
      </c>
      <c r="D12" s="28" t="s">
        <v>317</v>
      </c>
      <c r="E12" s="28" t="s">
        <v>318</v>
      </c>
      <c r="J12" s="34"/>
      <c r="K12" s="34"/>
      <c r="L12" s="34"/>
      <c r="M12" s="34"/>
      <c r="N12" s="34"/>
      <c r="O12" s="34"/>
      <c r="P12" s="34"/>
      <c r="Q12" s="34"/>
      <c r="R12" s="34"/>
      <c r="S12" s="34"/>
      <c r="T12" s="34"/>
      <c r="U12" s="34"/>
      <c r="V12" s="34"/>
      <c r="W12" s="34"/>
      <c r="X12" s="34"/>
      <c r="Y12" s="34"/>
      <c r="Z12" s="34"/>
      <c r="AA12" s="34"/>
      <c r="AB12" s="34"/>
      <c r="AC12" s="34"/>
      <c r="AD12" s="34"/>
      <c r="AE12" s="34"/>
      <c r="AF12" s="34"/>
      <c r="AG12" s="34"/>
      <c r="AK12" s="42" t="s">
        <v>319</v>
      </c>
      <c r="AL12" s="43">
        <v>784</v>
      </c>
      <c r="AM12" s="43"/>
      <c r="AN12" s="26"/>
      <c r="AO12" s="42" t="s">
        <v>320</v>
      </c>
      <c r="AP12" s="43">
        <v>131</v>
      </c>
      <c r="AQ12" s="43"/>
      <c r="AR12" s="26"/>
      <c r="AS12" s="42" t="s">
        <v>321</v>
      </c>
      <c r="AT12" s="43">
        <v>386</v>
      </c>
      <c r="AU12" s="43"/>
      <c r="AV12" s="26"/>
      <c r="AW12" s="42"/>
      <c r="AX12" s="43"/>
      <c r="BC12" s="43"/>
      <c r="BE12" s="42" t="s">
        <v>322</v>
      </c>
      <c r="BF12" s="43">
        <v>474</v>
      </c>
      <c r="BG12" s="43"/>
      <c r="BI12" s="42" t="s">
        <v>379</v>
      </c>
      <c r="BJ12" s="43">
        <v>322</v>
      </c>
      <c r="BK12" s="43"/>
      <c r="BM12" s="42"/>
      <c r="BN12" s="43"/>
      <c r="BO12" s="43"/>
      <c r="BQ12" s="42" t="s">
        <v>324</v>
      </c>
      <c r="BR12" s="43">
        <v>645</v>
      </c>
      <c r="BS12" s="43"/>
      <c r="BU12" s="42" t="s">
        <v>325</v>
      </c>
      <c r="BV12" s="43">
        <v>348</v>
      </c>
      <c r="BW12" s="43"/>
      <c r="BY12" s="42" t="s">
        <v>326</v>
      </c>
      <c r="BZ12" s="43">
        <v>39</v>
      </c>
      <c r="CC12" s="42"/>
      <c r="CD12" s="43"/>
      <c r="CG12" s="42" t="s">
        <v>327</v>
      </c>
      <c r="CH12" s="43">
        <v>335</v>
      </c>
      <c r="CI12" s="43"/>
      <c r="CK12" s="42" t="s">
        <v>328</v>
      </c>
      <c r="CL12" s="43">
        <v>10</v>
      </c>
      <c r="CM12" s="43"/>
      <c r="CO12" s="42" t="s">
        <v>329</v>
      </c>
      <c r="CP12" s="43">
        <v>49</v>
      </c>
      <c r="CQ12" s="43"/>
      <c r="CS12" s="42" t="s">
        <v>330</v>
      </c>
      <c r="CT12" s="43">
        <v>276</v>
      </c>
      <c r="CW12" s="42" t="s">
        <v>331</v>
      </c>
      <c r="CX12" s="43">
        <v>186</v>
      </c>
      <c r="DA12" s="42"/>
      <c r="DB12" s="43"/>
      <c r="DE12" s="42" t="s">
        <v>332</v>
      </c>
      <c r="DF12" s="43">
        <v>302</v>
      </c>
      <c r="DI12" s="42"/>
      <c r="DJ12" s="43"/>
      <c r="DM12" s="42"/>
      <c r="DN12" s="43"/>
    </row>
    <row r="13" spans="1:118" ht="17.45" x14ac:dyDescent="0.15">
      <c r="B13" s="26">
        <v>1</v>
      </c>
      <c r="C13" s="26">
        <v>1</v>
      </c>
      <c r="D13" s="26">
        <v>1</v>
      </c>
      <c r="J13" s="34"/>
      <c r="K13" s="34"/>
      <c r="L13" s="34"/>
      <c r="M13" s="34"/>
      <c r="N13" s="34"/>
      <c r="O13" s="34"/>
      <c r="P13" s="34"/>
      <c r="Q13" s="34"/>
      <c r="R13" s="34"/>
      <c r="S13" s="34"/>
      <c r="T13" s="34"/>
      <c r="U13" s="34"/>
      <c r="V13" s="34"/>
      <c r="W13" s="34"/>
      <c r="X13" s="34"/>
      <c r="Y13" s="34"/>
      <c r="Z13" s="34"/>
      <c r="AA13" s="34"/>
      <c r="AB13" s="34"/>
      <c r="AC13" s="34"/>
      <c r="AD13" s="34"/>
      <c r="AE13" s="34"/>
      <c r="AF13" s="34"/>
      <c r="AG13" s="34"/>
      <c r="AK13" s="42" t="s">
        <v>333</v>
      </c>
      <c r="AL13" s="43">
        <v>803</v>
      </c>
      <c r="AM13" s="43"/>
      <c r="AN13" s="26"/>
      <c r="AO13" s="42" t="s">
        <v>334</v>
      </c>
      <c r="AP13" s="43">
        <v>132</v>
      </c>
      <c r="AQ13" s="43"/>
      <c r="AR13" s="26"/>
      <c r="AS13" s="42" t="s">
        <v>335</v>
      </c>
      <c r="AT13" s="43">
        <v>387</v>
      </c>
      <c r="AU13" s="43"/>
      <c r="AV13" s="26"/>
      <c r="AW13" s="42"/>
      <c r="AX13" s="43"/>
      <c r="BC13" s="43"/>
      <c r="BE13" s="42" t="s">
        <v>336</v>
      </c>
      <c r="BF13" s="43">
        <v>475</v>
      </c>
      <c r="BG13" s="43"/>
      <c r="BI13" s="42" t="s">
        <v>393</v>
      </c>
      <c r="BJ13" s="43">
        <v>323</v>
      </c>
      <c r="BK13" s="43"/>
      <c r="BM13" s="42"/>
      <c r="BN13" s="43"/>
      <c r="BO13" s="43"/>
      <c r="BQ13" s="42" t="s">
        <v>338</v>
      </c>
      <c r="BR13" s="43">
        <v>657</v>
      </c>
      <c r="BS13" s="43"/>
      <c r="BU13" s="42" t="s">
        <v>339</v>
      </c>
      <c r="BV13" s="43">
        <v>349</v>
      </c>
      <c r="BW13" s="43"/>
      <c r="BY13" s="42" t="s">
        <v>340</v>
      </c>
      <c r="BZ13" s="43">
        <v>80</v>
      </c>
      <c r="CC13" s="42"/>
      <c r="CD13" s="43"/>
      <c r="CG13" s="42" t="s">
        <v>341</v>
      </c>
      <c r="CH13" s="43">
        <v>336</v>
      </c>
      <c r="CI13" s="43"/>
      <c r="CK13" s="42" t="s">
        <v>342</v>
      </c>
      <c r="CL13" s="43">
        <v>11</v>
      </c>
      <c r="CM13" s="43"/>
      <c r="CO13" s="42" t="s">
        <v>343</v>
      </c>
      <c r="CP13" s="43">
        <v>50</v>
      </c>
      <c r="CQ13" s="43"/>
      <c r="CS13" s="42" t="s">
        <v>344</v>
      </c>
      <c r="CT13" s="43">
        <v>277</v>
      </c>
      <c r="CW13" s="42" t="s">
        <v>345</v>
      </c>
      <c r="CX13" s="43">
        <v>187</v>
      </c>
      <c r="DA13" s="42"/>
      <c r="DB13" s="43"/>
      <c r="DE13" s="42" t="s">
        <v>346</v>
      </c>
      <c r="DF13" s="43">
        <v>303</v>
      </c>
      <c r="DI13" s="42"/>
      <c r="DJ13" s="43"/>
      <c r="DM13" s="42"/>
      <c r="DN13" s="43"/>
    </row>
    <row r="14" spans="1:118" ht="17.45" x14ac:dyDescent="0.15">
      <c r="B14" s="26">
        <v>2</v>
      </c>
      <c r="C14" s="26">
        <v>2</v>
      </c>
      <c r="D14" s="26">
        <v>2</v>
      </c>
      <c r="E14" s="26">
        <v>1</v>
      </c>
      <c r="J14" s="34"/>
      <c r="K14" s="34"/>
      <c r="L14" s="34"/>
      <c r="M14" s="34"/>
      <c r="N14" s="34"/>
      <c r="O14" s="34"/>
      <c r="P14" s="34"/>
      <c r="Q14" s="34"/>
      <c r="R14" s="34"/>
      <c r="S14" s="34"/>
      <c r="T14" s="34"/>
      <c r="U14" s="34"/>
      <c r="V14" s="34"/>
      <c r="W14" s="34"/>
      <c r="X14" s="34"/>
      <c r="Y14" s="34"/>
      <c r="Z14" s="34"/>
      <c r="AA14" s="34"/>
      <c r="AB14" s="34"/>
      <c r="AC14" s="34"/>
      <c r="AD14" s="34"/>
      <c r="AE14" s="34"/>
      <c r="AF14" s="34"/>
      <c r="AG14" s="34"/>
      <c r="AK14" s="42" t="s">
        <v>347</v>
      </c>
      <c r="AL14" s="43">
        <v>804</v>
      </c>
      <c r="AM14" s="43"/>
      <c r="AN14" s="26"/>
      <c r="AO14" s="42" t="s">
        <v>348</v>
      </c>
      <c r="AP14" s="43">
        <v>133</v>
      </c>
      <c r="AQ14" s="43"/>
      <c r="AR14" s="26"/>
      <c r="AS14" s="42" t="s">
        <v>349</v>
      </c>
      <c r="AT14" s="43">
        <v>388</v>
      </c>
      <c r="AU14" s="43"/>
      <c r="AV14" s="26"/>
      <c r="AW14" s="42"/>
      <c r="AX14" s="43"/>
      <c r="BC14" s="43"/>
      <c r="BE14" s="42" t="s">
        <v>350</v>
      </c>
      <c r="BF14" s="43">
        <v>476</v>
      </c>
      <c r="BG14" s="43"/>
      <c r="BI14" s="42" t="s">
        <v>405</v>
      </c>
      <c r="BJ14" s="43">
        <v>324</v>
      </c>
      <c r="BK14" s="43"/>
      <c r="BM14" s="42"/>
      <c r="BN14" s="43"/>
      <c r="BO14" s="43"/>
      <c r="BQ14" s="42" t="s">
        <v>352</v>
      </c>
      <c r="BR14" s="43">
        <v>684</v>
      </c>
      <c r="BS14" s="43"/>
      <c r="BU14" s="42" t="s">
        <v>353</v>
      </c>
      <c r="BV14" s="43">
        <v>350</v>
      </c>
      <c r="BW14" s="43"/>
      <c r="BY14" s="42" t="s">
        <v>354</v>
      </c>
      <c r="BZ14" s="43">
        <v>81</v>
      </c>
      <c r="CC14" s="42"/>
      <c r="CD14" s="43"/>
      <c r="CG14" s="42" t="s">
        <v>355</v>
      </c>
      <c r="CH14" s="43">
        <v>337</v>
      </c>
      <c r="CI14" s="43"/>
      <c r="CK14" s="42" t="s">
        <v>356</v>
      </c>
      <c r="CL14" s="43">
        <v>12</v>
      </c>
      <c r="CM14" s="43"/>
      <c r="CO14" s="42" t="s">
        <v>357</v>
      </c>
      <c r="CP14" s="43">
        <v>51</v>
      </c>
      <c r="CQ14" s="43"/>
      <c r="CS14" s="42" t="s">
        <v>358</v>
      </c>
      <c r="CT14" s="43">
        <v>278</v>
      </c>
      <c r="CW14" s="42" t="s">
        <v>359</v>
      </c>
      <c r="CX14" s="43">
        <v>188</v>
      </c>
      <c r="DA14" s="42"/>
      <c r="DB14" s="43"/>
      <c r="DE14" s="42" t="s">
        <v>360</v>
      </c>
      <c r="DF14" s="43">
        <v>304</v>
      </c>
      <c r="DI14" s="42"/>
      <c r="DJ14" s="43"/>
      <c r="DM14" s="42"/>
      <c r="DN14" s="43"/>
    </row>
    <row r="15" spans="1:118" ht="17.45" x14ac:dyDescent="0.15">
      <c r="B15" s="26">
        <v>3</v>
      </c>
      <c r="C15" s="26">
        <v>3</v>
      </c>
      <c r="D15" s="26">
        <v>3</v>
      </c>
      <c r="E15" s="26">
        <v>2</v>
      </c>
      <c r="J15" s="34"/>
      <c r="K15" s="34"/>
      <c r="L15" s="34"/>
      <c r="M15" s="34"/>
      <c r="N15" s="34"/>
      <c r="O15" s="34"/>
      <c r="P15" s="34"/>
      <c r="Q15" s="34"/>
      <c r="R15" s="34"/>
      <c r="S15" s="34"/>
      <c r="T15" s="34"/>
      <c r="U15" s="34"/>
      <c r="V15" s="34"/>
      <c r="W15" s="34"/>
      <c r="X15" s="34"/>
      <c r="Y15" s="34"/>
      <c r="Z15" s="34"/>
      <c r="AA15" s="34"/>
      <c r="AB15" s="34"/>
      <c r="AC15" s="34"/>
      <c r="AD15" s="34"/>
      <c r="AE15" s="34"/>
      <c r="AF15" s="34"/>
      <c r="AG15" s="34"/>
      <c r="AK15" s="42" t="s">
        <v>361</v>
      </c>
      <c r="AL15" s="43">
        <v>821</v>
      </c>
      <c r="AM15" s="43"/>
      <c r="AN15" s="26"/>
      <c r="AO15" s="42" t="s">
        <v>362</v>
      </c>
      <c r="AP15" s="43">
        <v>134</v>
      </c>
      <c r="AQ15" s="43"/>
      <c r="AR15" s="26"/>
      <c r="AS15" s="42" t="s">
        <v>363</v>
      </c>
      <c r="AT15" s="43">
        <v>389</v>
      </c>
      <c r="AU15" s="43"/>
      <c r="AV15" s="26"/>
      <c r="AW15" s="42"/>
      <c r="AX15" s="43"/>
      <c r="BC15" s="43"/>
      <c r="BE15" s="42" t="s">
        <v>364</v>
      </c>
      <c r="BF15" s="43">
        <v>495</v>
      </c>
      <c r="BG15" s="43"/>
      <c r="BI15" s="42" t="s">
        <v>418</v>
      </c>
      <c r="BJ15" s="43">
        <v>452</v>
      </c>
      <c r="BK15" s="43"/>
      <c r="BM15" s="42"/>
      <c r="BN15" s="43"/>
      <c r="BO15" s="43"/>
      <c r="BQ15" s="42" t="s">
        <v>366</v>
      </c>
      <c r="BR15" s="43">
        <v>692</v>
      </c>
      <c r="BS15" s="43"/>
      <c r="BU15" s="42" t="s">
        <v>367</v>
      </c>
      <c r="BV15" s="43">
        <v>351</v>
      </c>
      <c r="BW15" s="43"/>
      <c r="BY15" s="42" t="s">
        <v>368</v>
      </c>
      <c r="BZ15" s="43">
        <v>83</v>
      </c>
      <c r="CC15" s="42"/>
      <c r="CD15" s="43"/>
      <c r="CG15" s="42" t="s">
        <v>369</v>
      </c>
      <c r="CH15" s="43">
        <v>338</v>
      </c>
      <c r="CI15" s="43"/>
      <c r="CK15" s="42" t="s">
        <v>370</v>
      </c>
      <c r="CL15" s="43">
        <v>13</v>
      </c>
      <c r="CM15" s="43"/>
      <c r="CO15" s="42" t="s">
        <v>371</v>
      </c>
      <c r="CP15" s="43">
        <v>52</v>
      </c>
      <c r="CQ15" s="43"/>
      <c r="CS15" s="42" t="s">
        <v>372</v>
      </c>
      <c r="CT15" s="43">
        <v>279</v>
      </c>
      <c r="CW15" s="42" t="s">
        <v>373</v>
      </c>
      <c r="CX15" s="43">
        <v>189</v>
      </c>
      <c r="DA15" s="42"/>
      <c r="DB15" s="43"/>
      <c r="DE15" s="42" t="s">
        <v>374</v>
      </c>
      <c r="DF15" s="43">
        <v>456</v>
      </c>
      <c r="DI15" s="42"/>
      <c r="DJ15" s="43"/>
      <c r="DM15" s="42"/>
      <c r="DN15" s="43"/>
    </row>
    <row r="16" spans="1:118" ht="17.45" x14ac:dyDescent="0.15">
      <c r="B16" s="26">
        <v>4</v>
      </c>
      <c r="E16" s="26">
        <v>3</v>
      </c>
      <c r="H16" s="25"/>
      <c r="J16" s="34"/>
      <c r="K16" s="34"/>
      <c r="L16" s="34"/>
      <c r="M16" s="34"/>
      <c r="N16" s="34"/>
      <c r="O16" s="34"/>
      <c r="P16" s="34"/>
      <c r="Q16" s="34"/>
      <c r="R16" s="34"/>
      <c r="S16" s="34"/>
      <c r="T16" s="34"/>
      <c r="U16" s="34"/>
      <c r="V16" s="34"/>
      <c r="W16" s="34"/>
      <c r="X16" s="34"/>
      <c r="Y16" s="34"/>
      <c r="Z16" s="34"/>
      <c r="AA16" s="34"/>
      <c r="AB16" s="34"/>
      <c r="AC16" s="34"/>
      <c r="AD16" s="34"/>
      <c r="AE16" s="34"/>
      <c r="AF16" s="34"/>
      <c r="AG16" s="34"/>
      <c r="AK16" s="42" t="s">
        <v>375</v>
      </c>
      <c r="AL16" s="43">
        <v>865</v>
      </c>
      <c r="AM16" s="43"/>
      <c r="AN16" s="26"/>
      <c r="AO16" s="42" t="s">
        <v>376</v>
      </c>
      <c r="AP16" s="43">
        <v>135</v>
      </c>
      <c r="AQ16" s="43"/>
      <c r="AR16" s="26"/>
      <c r="AS16" s="42" t="s">
        <v>377</v>
      </c>
      <c r="AT16" s="43">
        <v>390</v>
      </c>
      <c r="AU16" s="43"/>
      <c r="AV16" s="26"/>
      <c r="AW16" s="42"/>
      <c r="AX16" s="43"/>
      <c r="BC16" s="43"/>
      <c r="BE16" s="42" t="s">
        <v>378</v>
      </c>
      <c r="BF16" s="43">
        <v>496</v>
      </c>
      <c r="BG16" s="43"/>
      <c r="BI16" s="42" t="s">
        <v>430</v>
      </c>
      <c r="BJ16" s="43">
        <v>453</v>
      </c>
      <c r="BK16" s="43"/>
      <c r="BM16" s="42"/>
      <c r="BN16" s="43"/>
      <c r="BO16" s="43"/>
      <c r="BQ16" s="42" t="s">
        <v>380</v>
      </c>
      <c r="BR16" s="43">
        <v>742</v>
      </c>
      <c r="BS16" s="43"/>
      <c r="BU16" s="42" t="s">
        <v>381</v>
      </c>
      <c r="BV16" s="43">
        <v>352</v>
      </c>
      <c r="BW16" s="43"/>
      <c r="BY16" s="42" t="s">
        <v>382</v>
      </c>
      <c r="BZ16" s="43">
        <v>84</v>
      </c>
      <c r="CC16" s="42"/>
      <c r="CD16" s="43"/>
      <c r="CG16" s="42" t="s">
        <v>383</v>
      </c>
      <c r="CH16" s="43">
        <v>339</v>
      </c>
      <c r="CI16" s="43"/>
      <c r="CK16" s="42" t="s">
        <v>384</v>
      </c>
      <c r="CL16" s="43">
        <v>14</v>
      </c>
      <c r="CM16" s="43"/>
      <c r="CO16" s="42" t="s">
        <v>385</v>
      </c>
      <c r="CP16" s="43">
        <v>53</v>
      </c>
      <c r="CQ16" s="43"/>
      <c r="CS16" s="42" t="s">
        <v>386</v>
      </c>
      <c r="CT16" s="43">
        <v>280</v>
      </c>
      <c r="CW16" s="42" t="s">
        <v>387</v>
      </c>
      <c r="CX16" s="43">
        <v>190</v>
      </c>
      <c r="DA16" s="42"/>
      <c r="DB16" s="43"/>
      <c r="DE16" s="42" t="s">
        <v>388</v>
      </c>
      <c r="DF16" s="43">
        <v>457</v>
      </c>
      <c r="DI16" s="42"/>
      <c r="DJ16" s="43"/>
      <c r="DM16" s="42"/>
      <c r="DN16" s="43"/>
    </row>
    <row r="17" spans="2:118" ht="17.45" x14ac:dyDescent="0.15">
      <c r="B17" s="26">
        <v>5</v>
      </c>
      <c r="E17" s="26">
        <v>4</v>
      </c>
      <c r="H17" s="25"/>
      <c r="J17" s="34"/>
      <c r="K17" s="34"/>
      <c r="L17" s="34"/>
      <c r="M17" s="34"/>
      <c r="N17" s="34"/>
      <c r="O17" s="34"/>
      <c r="P17" s="34"/>
      <c r="Q17" s="34"/>
      <c r="R17" s="34"/>
      <c r="S17" s="34"/>
      <c r="T17" s="34"/>
      <c r="U17" s="34"/>
      <c r="V17" s="34"/>
      <c r="W17" s="34"/>
      <c r="X17" s="34"/>
      <c r="Y17" s="34"/>
      <c r="Z17" s="34"/>
      <c r="AA17" s="34"/>
      <c r="AB17" s="34"/>
      <c r="AC17" s="34"/>
      <c r="AD17" s="34"/>
      <c r="AE17" s="34"/>
      <c r="AF17" s="34"/>
      <c r="AG17" s="34"/>
      <c r="AK17" s="42" t="s">
        <v>389</v>
      </c>
      <c r="AL17" s="43">
        <v>884</v>
      </c>
      <c r="AM17" s="43"/>
      <c r="AN17" s="26"/>
      <c r="AO17" s="42" t="s">
        <v>390</v>
      </c>
      <c r="AP17" s="43">
        <v>136</v>
      </c>
      <c r="AQ17" s="43"/>
      <c r="AR17" s="26"/>
      <c r="AS17" s="42" t="s">
        <v>391</v>
      </c>
      <c r="AT17" s="43">
        <v>391</v>
      </c>
      <c r="AU17" s="43"/>
      <c r="AV17" s="26"/>
      <c r="AW17" s="42"/>
      <c r="AX17" s="43"/>
      <c r="BC17" s="43"/>
      <c r="BE17" s="42" t="s">
        <v>392</v>
      </c>
      <c r="BF17" s="43">
        <v>497</v>
      </c>
      <c r="BG17" s="43"/>
      <c r="BI17" s="42" t="s">
        <v>443</v>
      </c>
      <c r="BJ17" s="43">
        <v>454</v>
      </c>
      <c r="BK17" s="43"/>
      <c r="BM17" s="42"/>
      <c r="BN17" s="43"/>
      <c r="BO17" s="43"/>
      <c r="BQ17" s="42" t="s">
        <v>394</v>
      </c>
      <c r="BR17" s="43">
        <v>783</v>
      </c>
      <c r="BS17" s="43"/>
      <c r="BU17" s="42" t="s">
        <v>395</v>
      </c>
      <c r="BV17" s="43">
        <v>353</v>
      </c>
      <c r="BW17" s="43"/>
      <c r="BY17" s="42" t="s">
        <v>396</v>
      </c>
      <c r="BZ17" s="43">
        <v>85</v>
      </c>
      <c r="CC17" s="42"/>
      <c r="CD17" s="43"/>
      <c r="CG17" s="42" t="s">
        <v>397</v>
      </c>
      <c r="CH17" s="43">
        <v>340</v>
      </c>
      <c r="CI17" s="43"/>
      <c r="CK17" s="42" t="s">
        <v>398</v>
      </c>
      <c r="CL17" s="43">
        <v>15</v>
      </c>
      <c r="CM17" s="43"/>
      <c r="CO17" s="42" t="s">
        <v>399</v>
      </c>
      <c r="CP17" s="43">
        <v>54</v>
      </c>
      <c r="CQ17" s="43"/>
      <c r="CS17" s="42" t="s">
        <v>264</v>
      </c>
      <c r="CT17" s="43">
        <v>281</v>
      </c>
      <c r="CW17" s="42" t="s">
        <v>400</v>
      </c>
      <c r="CX17" s="43">
        <v>191</v>
      </c>
      <c r="DA17" s="42"/>
      <c r="DB17" s="43"/>
      <c r="DE17" s="42" t="s">
        <v>401</v>
      </c>
      <c r="DF17" s="43">
        <v>458</v>
      </c>
      <c r="DI17" s="42"/>
      <c r="DJ17" s="43"/>
      <c r="DM17" s="42"/>
      <c r="DN17" s="43"/>
    </row>
    <row r="18" spans="2:118" ht="17.45" x14ac:dyDescent="0.15">
      <c r="B18" s="26">
        <v>6</v>
      </c>
      <c r="H18" s="25"/>
      <c r="J18" s="34"/>
      <c r="K18" s="34"/>
      <c r="L18" s="34"/>
      <c r="M18" s="34"/>
      <c r="N18" s="34"/>
      <c r="O18" s="34"/>
      <c r="P18" s="34"/>
      <c r="Q18" s="34"/>
      <c r="R18" s="34"/>
      <c r="S18" s="34"/>
      <c r="T18" s="34"/>
      <c r="U18" s="34"/>
      <c r="V18" s="34"/>
      <c r="W18" s="34"/>
      <c r="X18" s="34"/>
      <c r="Y18" s="34"/>
      <c r="Z18" s="34"/>
      <c r="AA18" s="34"/>
      <c r="AB18" s="34"/>
      <c r="AC18" s="34"/>
      <c r="AD18" s="34"/>
      <c r="AE18" s="34"/>
      <c r="AF18" s="34"/>
      <c r="AG18" s="34"/>
      <c r="AM18" s="43"/>
      <c r="AN18" s="26"/>
      <c r="AO18" s="42" t="s">
        <v>402</v>
      </c>
      <c r="AP18" s="43">
        <v>139</v>
      </c>
      <c r="AQ18" s="43"/>
      <c r="AR18" s="26"/>
      <c r="AS18" s="42" t="s">
        <v>403</v>
      </c>
      <c r="AT18" s="43">
        <v>392</v>
      </c>
      <c r="AU18" s="43"/>
      <c r="AV18" s="26"/>
      <c r="AW18" s="42"/>
      <c r="AX18" s="43"/>
      <c r="BC18" s="43"/>
      <c r="BE18" s="42" t="s">
        <v>404</v>
      </c>
      <c r="BF18" s="43">
        <v>498</v>
      </c>
      <c r="BG18" s="43"/>
      <c r="BI18" s="42" t="s">
        <v>456</v>
      </c>
      <c r="BJ18" s="43">
        <v>455</v>
      </c>
      <c r="BK18" s="43"/>
      <c r="BM18" s="42"/>
      <c r="BN18" s="43"/>
      <c r="BO18" s="43"/>
      <c r="BQ18" s="42" t="s">
        <v>406</v>
      </c>
      <c r="BR18" s="43">
        <v>789</v>
      </c>
      <c r="BS18" s="43"/>
      <c r="BU18" s="42" t="s">
        <v>407</v>
      </c>
      <c r="BV18" s="43">
        <v>354</v>
      </c>
      <c r="BW18" s="43"/>
      <c r="BY18" s="42" t="s">
        <v>408</v>
      </c>
      <c r="BZ18" s="43">
        <v>86</v>
      </c>
      <c r="CC18" s="42"/>
      <c r="CD18" s="43"/>
      <c r="CG18" s="42" t="s">
        <v>409</v>
      </c>
      <c r="CH18" s="43">
        <v>341</v>
      </c>
      <c r="CI18" s="43"/>
      <c r="CK18" s="42" t="s">
        <v>410</v>
      </c>
      <c r="CL18" s="43">
        <v>16</v>
      </c>
      <c r="CM18" s="43"/>
      <c r="CO18" s="42" t="s">
        <v>411</v>
      </c>
      <c r="CP18" s="43">
        <v>55</v>
      </c>
      <c r="CQ18" s="43"/>
      <c r="CS18" s="42" t="s">
        <v>412</v>
      </c>
      <c r="CT18" s="43">
        <v>282</v>
      </c>
      <c r="CW18" s="42" t="s">
        <v>413</v>
      </c>
      <c r="CX18" s="43">
        <v>192</v>
      </c>
      <c r="DA18" s="42"/>
      <c r="DB18" s="43"/>
      <c r="DE18" s="42" t="s">
        <v>414</v>
      </c>
      <c r="DF18" s="43">
        <v>573</v>
      </c>
      <c r="DI18" s="42"/>
      <c r="DJ18" s="43"/>
      <c r="DM18" s="42"/>
      <c r="DN18" s="43"/>
    </row>
    <row r="19" spans="2:118" ht="17.45" x14ac:dyDescent="0.15">
      <c r="J19" s="34"/>
      <c r="K19" s="34"/>
      <c r="L19" s="34"/>
      <c r="M19" s="34"/>
      <c r="N19" s="34"/>
      <c r="O19" s="34"/>
      <c r="P19" s="34"/>
      <c r="Q19" s="34"/>
      <c r="R19" s="34"/>
      <c r="S19" s="34"/>
      <c r="T19" s="34"/>
      <c r="U19" s="34"/>
      <c r="V19" s="34"/>
      <c r="W19" s="34"/>
      <c r="X19" s="34"/>
      <c r="Y19" s="34"/>
      <c r="Z19" s="34"/>
      <c r="AA19" s="34"/>
      <c r="AB19" s="34"/>
      <c r="AC19" s="34"/>
      <c r="AD19" s="34"/>
      <c r="AE19" s="34"/>
      <c r="AF19" s="34"/>
      <c r="AG19" s="34"/>
      <c r="AM19" s="43"/>
      <c r="AN19" s="26"/>
      <c r="AO19" s="42" t="s">
        <v>415</v>
      </c>
      <c r="AP19" s="43">
        <v>140</v>
      </c>
      <c r="AQ19" s="43"/>
      <c r="AR19" s="26"/>
      <c r="AS19" s="42" t="s">
        <v>416</v>
      </c>
      <c r="AT19" s="43">
        <v>393</v>
      </c>
      <c r="AU19" s="43"/>
      <c r="AV19" s="26"/>
      <c r="AW19" s="42"/>
      <c r="AX19" s="43"/>
      <c r="BC19" s="43"/>
      <c r="BE19" s="42" t="s">
        <v>417</v>
      </c>
      <c r="BF19" s="43">
        <v>499</v>
      </c>
      <c r="BG19" s="43"/>
      <c r="BI19" s="42" t="s">
        <v>468</v>
      </c>
      <c r="BJ19" s="43">
        <v>532</v>
      </c>
      <c r="BK19" s="43"/>
      <c r="BM19" s="42"/>
      <c r="BN19" s="43"/>
      <c r="BO19" s="43"/>
      <c r="BQ19" s="42" t="s">
        <v>419</v>
      </c>
      <c r="BR19" s="43">
        <v>808</v>
      </c>
      <c r="BS19" s="43"/>
      <c r="BU19" s="42" t="s">
        <v>420</v>
      </c>
      <c r="BV19" s="43">
        <v>355</v>
      </c>
      <c r="BW19" s="43"/>
      <c r="BY19" s="42" t="s">
        <v>421</v>
      </c>
      <c r="BZ19" s="43">
        <v>87</v>
      </c>
      <c r="CC19" s="42"/>
      <c r="CD19" s="43"/>
      <c r="CG19" s="42" t="s">
        <v>422</v>
      </c>
      <c r="CH19" s="43">
        <v>571</v>
      </c>
      <c r="CI19" s="43"/>
      <c r="CK19" s="42" t="s">
        <v>423</v>
      </c>
      <c r="CL19" s="43">
        <v>17</v>
      </c>
      <c r="CM19" s="43"/>
      <c r="CO19" s="42" t="s">
        <v>424</v>
      </c>
      <c r="CP19" s="43">
        <v>56</v>
      </c>
      <c r="CQ19" s="43"/>
      <c r="CS19" s="42" t="s">
        <v>425</v>
      </c>
      <c r="CT19" s="43">
        <v>284</v>
      </c>
      <c r="CW19" s="42" t="s">
        <v>426</v>
      </c>
      <c r="CX19" s="43">
        <v>193</v>
      </c>
      <c r="DA19" s="42"/>
      <c r="DB19" s="43"/>
      <c r="DE19" s="42" t="s">
        <v>427</v>
      </c>
      <c r="DF19" s="43">
        <v>666</v>
      </c>
      <c r="DI19" s="42"/>
      <c r="DJ19" s="43"/>
      <c r="DM19" s="42"/>
      <c r="DN19" s="43"/>
    </row>
    <row r="20" spans="2:118" ht="17.45" x14ac:dyDescent="0.15">
      <c r="AM20" s="43"/>
      <c r="AN20" s="26"/>
      <c r="AO20" s="42" t="s">
        <v>428</v>
      </c>
      <c r="AP20" s="43">
        <v>141</v>
      </c>
      <c r="AQ20" s="43"/>
      <c r="AR20" s="26"/>
      <c r="AS20" s="42" t="s">
        <v>429</v>
      </c>
      <c r="AT20" s="43">
        <v>394</v>
      </c>
      <c r="AU20" s="43"/>
      <c r="AV20" s="26"/>
      <c r="AW20" s="42"/>
      <c r="AX20" s="43"/>
      <c r="BC20" s="43"/>
      <c r="BE20" s="42"/>
      <c r="BF20" s="43"/>
      <c r="BG20" s="43"/>
      <c r="BI20" s="42" t="s">
        <v>509</v>
      </c>
      <c r="BJ20" s="43">
        <v>537</v>
      </c>
      <c r="BK20" s="43"/>
      <c r="BM20" s="42"/>
      <c r="BN20" s="43"/>
      <c r="BO20" s="43"/>
      <c r="BQ20" s="42" t="s">
        <v>431</v>
      </c>
      <c r="BR20" s="43">
        <v>810</v>
      </c>
      <c r="BS20" s="43"/>
      <c r="BU20" s="42" t="s">
        <v>432</v>
      </c>
      <c r="BV20" s="43">
        <v>356</v>
      </c>
      <c r="BW20" s="43"/>
      <c r="BY20" s="42" t="s">
        <v>433</v>
      </c>
      <c r="BZ20" s="43">
        <v>88</v>
      </c>
      <c r="CC20" s="42"/>
      <c r="CD20" s="43"/>
      <c r="CG20" s="42" t="s">
        <v>434</v>
      </c>
      <c r="CH20" s="43">
        <v>572</v>
      </c>
      <c r="CI20" s="43"/>
      <c r="CK20" s="42" t="s">
        <v>435</v>
      </c>
      <c r="CL20" s="43">
        <v>18</v>
      </c>
      <c r="CM20" s="43"/>
      <c r="CO20" s="42" t="s">
        <v>436</v>
      </c>
      <c r="CP20" s="43">
        <v>57</v>
      </c>
      <c r="CQ20" s="43"/>
      <c r="CS20" s="42" t="s">
        <v>437</v>
      </c>
      <c r="CT20" s="43">
        <v>285</v>
      </c>
      <c r="CW20" s="42" t="s">
        <v>438</v>
      </c>
      <c r="CX20" s="43">
        <v>194</v>
      </c>
      <c r="DA20" s="42"/>
      <c r="DB20" s="43"/>
      <c r="DE20" s="42" t="s">
        <v>439</v>
      </c>
      <c r="DF20" s="43">
        <v>859</v>
      </c>
      <c r="DI20" s="42"/>
      <c r="DJ20" s="43"/>
      <c r="DM20" s="42"/>
      <c r="DN20" s="43"/>
    </row>
    <row r="21" spans="2:118" ht="17.45" x14ac:dyDescent="0.15">
      <c r="H21" s="31" t="s">
        <v>440</v>
      </c>
      <c r="I21" s="35"/>
      <c r="J21" s="36"/>
      <c r="K21" s="36"/>
      <c r="L21" s="36"/>
      <c r="M21" s="36"/>
      <c r="N21" s="36"/>
      <c r="O21" s="36"/>
      <c r="P21" s="36"/>
      <c r="Q21" s="36"/>
      <c r="R21" s="36"/>
      <c r="S21" s="36"/>
      <c r="T21" s="36"/>
      <c r="U21" s="36"/>
      <c r="V21" s="36"/>
      <c r="W21" s="36"/>
      <c r="X21" s="36"/>
      <c r="Y21" s="36"/>
      <c r="Z21" s="36"/>
      <c r="AA21" s="36"/>
      <c r="AB21" s="36"/>
      <c r="AC21" s="36"/>
      <c r="AD21" s="36"/>
      <c r="AE21" s="36"/>
      <c r="AF21" s="36"/>
      <c r="AG21" s="39"/>
      <c r="AM21" s="43"/>
      <c r="AN21" s="26"/>
      <c r="AO21" s="42" t="s">
        <v>441</v>
      </c>
      <c r="AP21" s="43">
        <v>142</v>
      </c>
      <c r="AQ21" s="43"/>
      <c r="AR21" s="26"/>
      <c r="AS21" s="42" t="s">
        <v>442</v>
      </c>
      <c r="AT21" s="43">
        <v>395</v>
      </c>
      <c r="AU21" s="43"/>
      <c r="AV21" s="26"/>
      <c r="AW21" s="42"/>
      <c r="AX21" s="43"/>
      <c r="BC21" s="43"/>
      <c r="BE21" s="42"/>
      <c r="BF21" s="43"/>
      <c r="BG21" s="43"/>
      <c r="BI21" s="42" t="s">
        <v>497</v>
      </c>
      <c r="BJ21" s="43">
        <v>535</v>
      </c>
      <c r="BK21" s="43"/>
      <c r="BM21" s="42"/>
      <c r="BN21" s="43"/>
      <c r="BO21" s="43"/>
      <c r="BQ21" s="42" t="s">
        <v>444</v>
      </c>
      <c r="BR21" s="43">
        <v>811</v>
      </c>
      <c r="BS21" s="43"/>
      <c r="BU21" s="42" t="s">
        <v>445</v>
      </c>
      <c r="BV21" s="43">
        <v>357</v>
      </c>
      <c r="BW21" s="43"/>
      <c r="BY21" s="42" t="s">
        <v>446</v>
      </c>
      <c r="BZ21" s="43">
        <v>89</v>
      </c>
      <c r="CC21" s="42"/>
      <c r="CD21" s="43"/>
      <c r="CG21" s="42" t="s">
        <v>447</v>
      </c>
      <c r="CH21" s="43">
        <v>584</v>
      </c>
      <c r="CI21" s="43"/>
      <c r="CK21" s="42" t="s">
        <v>448</v>
      </c>
      <c r="CL21" s="43">
        <v>19</v>
      </c>
      <c r="CM21" s="43"/>
      <c r="CO21" s="42" t="s">
        <v>449</v>
      </c>
      <c r="CP21" s="43">
        <v>58</v>
      </c>
      <c r="CQ21" s="43"/>
      <c r="CS21" s="42" t="s">
        <v>450</v>
      </c>
      <c r="CT21" s="43">
        <v>603</v>
      </c>
      <c r="CW21" s="42" t="s">
        <v>451</v>
      </c>
      <c r="CX21" s="43">
        <v>195</v>
      </c>
      <c r="DA21" s="42"/>
      <c r="DB21" s="43"/>
      <c r="DE21" s="42" t="s">
        <v>452</v>
      </c>
      <c r="DF21" s="43">
        <v>860</v>
      </c>
      <c r="DI21" s="42"/>
      <c r="DJ21" s="43"/>
      <c r="DM21" s="42"/>
      <c r="DN21" s="43"/>
    </row>
    <row r="22" spans="2:118" ht="17.45" x14ac:dyDescent="0.15">
      <c r="H22" s="32" t="s">
        <v>3</v>
      </c>
      <c r="I22" s="37"/>
      <c r="J22" s="38"/>
      <c r="K22" s="38"/>
      <c r="L22" s="38" t="s">
        <v>118</v>
      </c>
      <c r="M22" s="38" t="s">
        <v>65</v>
      </c>
      <c r="N22" s="38" t="s">
        <v>65</v>
      </c>
      <c r="O22" s="38" t="s">
        <v>65</v>
      </c>
      <c r="P22" s="38"/>
      <c r="Q22" s="38"/>
      <c r="R22" s="38"/>
      <c r="S22" s="38"/>
      <c r="T22" s="38"/>
      <c r="U22" s="38"/>
      <c r="V22" s="38"/>
      <c r="W22" s="38"/>
      <c r="X22" s="38" t="s">
        <v>129</v>
      </c>
      <c r="Y22" s="38" t="s">
        <v>453</v>
      </c>
      <c r="Z22" s="38" t="s">
        <v>453</v>
      </c>
      <c r="AA22" s="38" t="s">
        <v>453</v>
      </c>
      <c r="AB22" s="38"/>
      <c r="AC22" s="38"/>
      <c r="AD22" s="38"/>
      <c r="AE22" s="38"/>
      <c r="AF22" s="38"/>
      <c r="AG22" s="44"/>
      <c r="AM22" s="43"/>
      <c r="AN22" s="26"/>
      <c r="AO22" s="42" t="s">
        <v>454</v>
      </c>
      <c r="AP22" s="43">
        <v>143</v>
      </c>
      <c r="AQ22" s="43"/>
      <c r="AR22" s="26"/>
      <c r="AS22" s="42" t="s">
        <v>455</v>
      </c>
      <c r="AT22" s="43">
        <v>396</v>
      </c>
      <c r="AU22" s="43"/>
      <c r="AV22" s="26"/>
      <c r="AW22" s="42"/>
      <c r="AX22" s="43"/>
      <c r="BC22" s="43"/>
      <c r="BE22" s="42"/>
      <c r="BF22" s="43"/>
      <c r="BG22" s="43"/>
      <c r="BI22" s="42" t="s">
        <v>485</v>
      </c>
      <c r="BJ22" s="43">
        <v>534</v>
      </c>
      <c r="BK22" s="43"/>
      <c r="BM22" s="42"/>
      <c r="BN22" s="43"/>
      <c r="BO22" s="43"/>
      <c r="BQ22" s="42" t="s">
        <v>457</v>
      </c>
      <c r="BR22" s="43">
        <v>813</v>
      </c>
      <c r="BS22" s="43"/>
      <c r="BU22" s="42" t="s">
        <v>458</v>
      </c>
      <c r="BV22" s="43">
        <v>358</v>
      </c>
      <c r="BW22" s="43"/>
      <c r="BY22" s="42" t="s">
        <v>459</v>
      </c>
      <c r="BZ22" s="43">
        <v>90</v>
      </c>
      <c r="CC22" s="42"/>
      <c r="CD22" s="43"/>
      <c r="CG22" s="42" t="s">
        <v>460</v>
      </c>
      <c r="CH22" s="43">
        <v>586</v>
      </c>
      <c r="CI22" s="43"/>
      <c r="CK22" s="42" t="s">
        <v>461</v>
      </c>
      <c r="CL22" s="43">
        <v>20</v>
      </c>
      <c r="CM22" s="43"/>
      <c r="CO22" s="42" t="s">
        <v>462</v>
      </c>
      <c r="CP22" s="43">
        <v>59</v>
      </c>
      <c r="CQ22" s="43"/>
      <c r="CS22" s="42" t="s">
        <v>463</v>
      </c>
      <c r="CT22" s="43">
        <v>739</v>
      </c>
      <c r="CW22" s="42" t="s">
        <v>464</v>
      </c>
      <c r="CX22" s="43">
        <v>196</v>
      </c>
      <c r="DA22" s="42"/>
      <c r="DB22" s="43"/>
      <c r="DE22" s="42" t="s">
        <v>465</v>
      </c>
      <c r="DF22" s="43">
        <v>885</v>
      </c>
      <c r="DI22" s="42"/>
      <c r="DJ22" s="43"/>
      <c r="DM22" s="42"/>
      <c r="DN22" s="43"/>
    </row>
    <row r="23" spans="2:118" ht="17.45" x14ac:dyDescent="0.15">
      <c r="AM23" s="43"/>
      <c r="AN23" s="26"/>
      <c r="AO23" s="42" t="s">
        <v>466</v>
      </c>
      <c r="AP23" s="43">
        <v>144</v>
      </c>
      <c r="AQ23" s="43"/>
      <c r="AR23" s="26"/>
      <c r="AS23" s="42" t="s">
        <v>467</v>
      </c>
      <c r="AT23" s="43">
        <v>397</v>
      </c>
      <c r="AU23" s="43"/>
      <c r="AV23" s="26"/>
      <c r="AW23" s="42"/>
      <c r="AX23" s="43"/>
      <c r="BC23" s="43"/>
      <c r="BE23" s="42"/>
      <c r="BF23" s="43"/>
      <c r="BG23" s="43"/>
      <c r="BI23" s="42" t="s">
        <v>520</v>
      </c>
      <c r="BJ23" s="43">
        <v>538</v>
      </c>
      <c r="BK23" s="43"/>
      <c r="BM23" s="42"/>
      <c r="BN23" s="43"/>
      <c r="BO23" s="43"/>
      <c r="BQ23" s="42" t="s">
        <v>469</v>
      </c>
      <c r="BR23" s="43">
        <v>822</v>
      </c>
      <c r="BS23" s="43"/>
      <c r="BU23" s="42" t="s">
        <v>470</v>
      </c>
      <c r="BV23" s="43">
        <v>359</v>
      </c>
      <c r="BW23" s="43"/>
      <c r="BY23" s="42" t="s">
        <v>471</v>
      </c>
      <c r="BZ23" s="43">
        <v>91</v>
      </c>
      <c r="CC23" s="42"/>
      <c r="CD23" s="43"/>
      <c r="CG23" s="42" t="s">
        <v>472</v>
      </c>
      <c r="CH23" s="43">
        <v>641</v>
      </c>
      <c r="CI23" s="43"/>
      <c r="CK23" s="42" t="s">
        <v>473</v>
      </c>
      <c r="CL23" s="43">
        <v>21</v>
      </c>
      <c r="CM23" s="43"/>
      <c r="CO23" s="42" t="s">
        <v>474</v>
      </c>
      <c r="CP23" s="43">
        <v>60</v>
      </c>
      <c r="CQ23" s="43"/>
      <c r="CS23" s="42" t="s">
        <v>475</v>
      </c>
      <c r="CT23" s="43">
        <v>761</v>
      </c>
      <c r="CW23" s="42" t="s">
        <v>476</v>
      </c>
      <c r="CX23" s="43">
        <v>197</v>
      </c>
      <c r="DA23" s="42"/>
      <c r="DB23" s="43"/>
      <c r="DE23" s="42" t="s">
        <v>477</v>
      </c>
      <c r="DF23" s="43">
        <v>886</v>
      </c>
      <c r="DI23" s="42"/>
      <c r="DJ23" s="43"/>
      <c r="DM23" s="42"/>
      <c r="DN23" s="43"/>
    </row>
    <row r="24" spans="2:118" ht="17.45" x14ac:dyDescent="0.15">
      <c r="B24" s="215" t="s">
        <v>478</v>
      </c>
      <c r="C24" s="215" t="s">
        <v>479</v>
      </c>
      <c r="D24" s="215" t="s">
        <v>480</v>
      </c>
      <c r="E24" s="215" t="s">
        <v>481</v>
      </c>
      <c r="F24" s="215" t="s">
        <v>877</v>
      </c>
      <c r="H24" s="31" t="s">
        <v>482</v>
      </c>
      <c r="I24" s="35"/>
      <c r="J24" s="36"/>
      <c r="K24" s="36"/>
      <c r="L24" s="36"/>
      <c r="M24" s="36"/>
      <c r="N24" s="36"/>
      <c r="O24" s="39"/>
      <c r="P24" s="36"/>
      <c r="Q24" s="36"/>
      <c r="R24" s="36"/>
      <c r="S24" s="36"/>
      <c r="T24" s="36"/>
      <c r="U24" s="36"/>
      <c r="V24" s="36"/>
      <c r="W24" s="36"/>
      <c r="X24" s="36"/>
      <c r="Y24" s="36"/>
      <c r="Z24" s="36"/>
      <c r="AA24" s="39"/>
      <c r="AB24" s="36"/>
      <c r="AC24" s="36"/>
      <c r="AD24" s="36"/>
      <c r="AE24" s="36"/>
      <c r="AF24" s="36"/>
      <c r="AG24" s="39"/>
      <c r="AM24" s="43"/>
      <c r="AN24" s="26"/>
      <c r="AO24" s="42" t="s">
        <v>483</v>
      </c>
      <c r="AP24" s="43">
        <v>145</v>
      </c>
      <c r="AQ24" s="43"/>
      <c r="AR24" s="26"/>
      <c r="AS24" s="42" t="s">
        <v>484</v>
      </c>
      <c r="AT24" s="43">
        <v>398</v>
      </c>
      <c r="AU24" s="43"/>
      <c r="AV24" s="26"/>
      <c r="AW24" s="42"/>
      <c r="AX24" s="43"/>
      <c r="BC24" s="43"/>
      <c r="BE24" s="42"/>
      <c r="BF24" s="43"/>
      <c r="BG24" s="43"/>
      <c r="BI24" s="42" t="s">
        <v>533</v>
      </c>
      <c r="BJ24" s="43">
        <v>539</v>
      </c>
      <c r="BK24" s="43"/>
      <c r="BM24" s="42"/>
      <c r="BN24" s="43"/>
      <c r="BO24" s="43"/>
      <c r="BQ24" s="42" t="s">
        <v>486</v>
      </c>
      <c r="BR24" s="43">
        <v>577</v>
      </c>
      <c r="BS24" s="43"/>
      <c r="BU24" s="42" t="s">
        <v>487</v>
      </c>
      <c r="BV24" s="43">
        <v>360</v>
      </c>
      <c r="BW24" s="43"/>
      <c r="BY24" s="42" t="s">
        <v>488</v>
      </c>
      <c r="BZ24" s="43">
        <v>92</v>
      </c>
      <c r="CC24" s="42"/>
      <c r="CD24" s="43"/>
      <c r="CG24" s="42" t="s">
        <v>489</v>
      </c>
      <c r="CH24" s="43">
        <v>642</v>
      </c>
      <c r="CI24" s="43"/>
      <c r="CK24" s="42" t="s">
        <v>490</v>
      </c>
      <c r="CL24" s="43">
        <v>22</v>
      </c>
      <c r="CM24" s="43"/>
      <c r="CO24" s="42" t="s">
        <v>491</v>
      </c>
      <c r="CP24" s="43">
        <v>61</v>
      </c>
      <c r="CQ24" s="43"/>
      <c r="CS24" s="42" t="s">
        <v>492</v>
      </c>
      <c r="CT24" s="43">
        <v>762</v>
      </c>
      <c r="CW24" s="42" t="s">
        <v>493</v>
      </c>
      <c r="CX24" s="43">
        <v>238</v>
      </c>
      <c r="DA24" s="42"/>
      <c r="DB24" s="43"/>
      <c r="DI24" s="42"/>
      <c r="DJ24" s="43"/>
      <c r="DM24" s="42"/>
      <c r="DN24" s="43"/>
    </row>
    <row r="25" spans="2:118" ht="17.45" x14ac:dyDescent="0.15">
      <c r="H25" s="32" t="s">
        <v>4</v>
      </c>
      <c r="I25" s="37"/>
      <c r="J25" s="38"/>
      <c r="K25" s="38"/>
      <c r="L25" s="38" t="s">
        <v>118</v>
      </c>
      <c r="M25" s="38" t="s">
        <v>494</v>
      </c>
      <c r="N25" s="38" t="s">
        <v>494</v>
      </c>
      <c r="O25" s="38" t="s">
        <v>494</v>
      </c>
      <c r="P25" s="38"/>
      <c r="Q25" s="38"/>
      <c r="R25" s="38"/>
      <c r="S25" s="38"/>
      <c r="T25" s="38"/>
      <c r="U25" s="38"/>
      <c r="V25" s="38"/>
      <c r="W25" s="38"/>
      <c r="X25" s="38" t="s">
        <v>129</v>
      </c>
      <c r="Y25" s="38" t="s">
        <v>494</v>
      </c>
      <c r="Z25" s="38" t="s">
        <v>494</v>
      </c>
      <c r="AA25" s="38" t="s">
        <v>494</v>
      </c>
      <c r="AB25" s="38"/>
      <c r="AC25" s="38"/>
      <c r="AD25" s="38"/>
      <c r="AE25" s="38"/>
      <c r="AF25" s="38"/>
      <c r="AG25" s="44"/>
      <c r="AM25" s="43"/>
      <c r="AN25" s="26"/>
      <c r="AO25" s="42" t="s">
        <v>495</v>
      </c>
      <c r="AP25" s="43">
        <v>146</v>
      </c>
      <c r="AQ25" s="43"/>
      <c r="AR25" s="26"/>
      <c r="AS25" s="42" t="s">
        <v>496</v>
      </c>
      <c r="AT25" s="43">
        <v>399</v>
      </c>
      <c r="AU25" s="43"/>
      <c r="AV25" s="26"/>
      <c r="AW25" s="42"/>
      <c r="AX25" s="43"/>
      <c r="BC25" s="43"/>
      <c r="BE25" s="42"/>
      <c r="BF25" s="43"/>
      <c r="BG25" s="43"/>
      <c r="BI25" s="42" t="s">
        <v>544</v>
      </c>
      <c r="BJ25" s="43">
        <v>540</v>
      </c>
      <c r="BK25" s="43"/>
      <c r="BM25" s="42"/>
      <c r="BN25" s="43"/>
      <c r="BO25" s="43"/>
      <c r="BP25" s="26" t="s">
        <v>166</v>
      </c>
      <c r="BQ25" s="42" t="s">
        <v>498</v>
      </c>
      <c r="BR25" s="43">
        <v>637</v>
      </c>
      <c r="BS25" s="43"/>
      <c r="BU25" s="42" t="s">
        <v>499</v>
      </c>
      <c r="BV25" s="43">
        <v>500</v>
      </c>
      <c r="BW25" s="43"/>
      <c r="BY25" s="42" t="s">
        <v>500</v>
      </c>
      <c r="BZ25" s="43">
        <v>93</v>
      </c>
      <c r="CC25" s="42"/>
      <c r="CD25" s="43"/>
      <c r="CG25" s="42" t="s">
        <v>501</v>
      </c>
      <c r="CH25" s="43">
        <v>643</v>
      </c>
      <c r="CI25" s="43"/>
      <c r="CK25" s="42" t="s">
        <v>502</v>
      </c>
      <c r="CL25" s="43">
        <v>23</v>
      </c>
      <c r="CM25" s="43"/>
      <c r="CO25" s="42" t="s">
        <v>503</v>
      </c>
      <c r="CP25" s="43">
        <v>62</v>
      </c>
      <c r="CQ25" s="43"/>
      <c r="CS25" s="42" t="s">
        <v>504</v>
      </c>
      <c r="CT25" s="43">
        <v>824</v>
      </c>
      <c r="CW25" s="42" t="s">
        <v>505</v>
      </c>
      <c r="CX25" s="43">
        <v>239</v>
      </c>
      <c r="DA25" s="42"/>
      <c r="DB25" s="43"/>
      <c r="DI25" s="42"/>
      <c r="DJ25" s="43"/>
      <c r="DM25" s="42"/>
      <c r="DN25" s="43"/>
    </row>
    <row r="26" spans="2:118" ht="17.45" x14ac:dyDescent="0.15">
      <c r="B26" s="26" t="s">
        <v>506</v>
      </c>
      <c r="C26" s="26" t="s">
        <v>65</v>
      </c>
      <c r="D26" s="26" t="s">
        <v>880</v>
      </c>
      <c r="E26" s="26" t="s">
        <v>879</v>
      </c>
      <c r="F26" s="26" t="s">
        <v>878</v>
      </c>
      <c r="AM26" s="43"/>
      <c r="AN26" s="26"/>
      <c r="AO26" s="42" t="s">
        <v>507</v>
      </c>
      <c r="AP26" s="43">
        <v>147</v>
      </c>
      <c r="AQ26" s="43"/>
      <c r="AR26" s="26"/>
      <c r="AS26" s="42" t="s">
        <v>508</v>
      </c>
      <c r="AT26" s="43">
        <v>400</v>
      </c>
      <c r="AU26" s="43"/>
      <c r="AV26" s="26"/>
      <c r="AW26" s="42"/>
      <c r="AX26" s="43"/>
      <c r="BC26" s="43"/>
      <c r="BE26" s="42"/>
      <c r="BF26" s="43"/>
      <c r="BG26" s="43"/>
      <c r="BI26" s="42" t="s">
        <v>558</v>
      </c>
      <c r="BJ26" s="43">
        <v>541</v>
      </c>
      <c r="BK26" s="43"/>
      <c r="BM26" s="42"/>
      <c r="BN26" s="43"/>
      <c r="BO26" s="43"/>
      <c r="BQ26" s="42" t="s">
        <v>510</v>
      </c>
      <c r="BR26" s="43">
        <v>714</v>
      </c>
      <c r="BS26" s="43"/>
      <c r="BU26" s="42" t="s">
        <v>511</v>
      </c>
      <c r="BV26" s="43">
        <v>501</v>
      </c>
      <c r="BW26" s="43"/>
      <c r="BY26" s="42" t="s">
        <v>512</v>
      </c>
      <c r="BZ26" s="43">
        <v>94</v>
      </c>
      <c r="CC26" s="42"/>
      <c r="CD26" s="43"/>
      <c r="CG26" s="42" t="s">
        <v>513</v>
      </c>
      <c r="CH26" s="43">
        <v>644</v>
      </c>
      <c r="CI26" s="43"/>
      <c r="CK26" s="42" t="s">
        <v>514</v>
      </c>
      <c r="CL26" s="43">
        <v>24</v>
      </c>
      <c r="CM26" s="43"/>
      <c r="CO26" s="42" t="s">
        <v>515</v>
      </c>
      <c r="CP26" s="43">
        <v>63</v>
      </c>
      <c r="CQ26" s="43"/>
      <c r="CS26" s="42" t="s">
        <v>516</v>
      </c>
      <c r="CT26" s="43">
        <v>829</v>
      </c>
      <c r="CW26" s="42" t="s">
        <v>517</v>
      </c>
      <c r="CX26" s="43">
        <v>240</v>
      </c>
      <c r="DA26" s="42"/>
      <c r="DB26" s="43"/>
      <c r="DI26" s="42"/>
      <c r="DJ26" s="43"/>
      <c r="DM26" s="42"/>
      <c r="DN26" s="43"/>
    </row>
    <row r="27" spans="2:118" ht="17.45" x14ac:dyDescent="0.15">
      <c r="AM27" s="43"/>
      <c r="AN27" s="26"/>
      <c r="AO27" s="42" t="s">
        <v>518</v>
      </c>
      <c r="AP27" s="43">
        <v>148</v>
      </c>
      <c r="AQ27" s="43"/>
      <c r="AR27" s="26"/>
      <c r="AS27" s="42" t="s">
        <v>519</v>
      </c>
      <c r="AT27" s="43">
        <v>401</v>
      </c>
      <c r="AU27" s="43"/>
      <c r="AV27" s="26"/>
      <c r="AW27" s="42"/>
      <c r="AX27" s="43"/>
      <c r="BC27" s="43"/>
      <c r="BE27" s="42"/>
      <c r="BF27" s="43"/>
      <c r="BG27" s="43"/>
      <c r="BI27" s="42" t="s">
        <v>568</v>
      </c>
      <c r="BJ27" s="43">
        <v>542</v>
      </c>
      <c r="BK27" s="43"/>
      <c r="BM27" s="42"/>
      <c r="BN27" s="43"/>
      <c r="BO27" s="43"/>
      <c r="BQ27" s="42" t="s">
        <v>521</v>
      </c>
      <c r="BR27" s="43">
        <v>767</v>
      </c>
      <c r="BS27" s="43"/>
      <c r="BU27" s="42" t="s">
        <v>522</v>
      </c>
      <c r="BV27" s="43">
        <v>502</v>
      </c>
      <c r="BW27" s="43"/>
      <c r="BY27" s="42" t="s">
        <v>523</v>
      </c>
      <c r="BZ27" s="43">
        <v>95</v>
      </c>
      <c r="CC27" s="42"/>
      <c r="CD27" s="43"/>
      <c r="CG27" s="42" t="s">
        <v>524</v>
      </c>
      <c r="CH27" s="43">
        <v>648</v>
      </c>
      <c r="CI27" s="43"/>
      <c r="CK27" s="42" t="s">
        <v>525</v>
      </c>
      <c r="CL27" s="43">
        <v>236</v>
      </c>
      <c r="CM27" s="43"/>
      <c r="CO27" s="42" t="s">
        <v>526</v>
      </c>
      <c r="CP27" s="43">
        <v>64</v>
      </c>
      <c r="CQ27" s="43"/>
      <c r="CS27" s="42" t="s">
        <v>527</v>
      </c>
      <c r="CT27" s="43">
        <v>835</v>
      </c>
      <c r="CW27" s="42" t="s">
        <v>528</v>
      </c>
      <c r="CX27" s="43">
        <v>241</v>
      </c>
      <c r="DA27" s="42"/>
      <c r="DB27" s="43"/>
      <c r="DI27" s="42"/>
      <c r="DJ27" s="43"/>
      <c r="DM27" s="42"/>
      <c r="DN27" s="43"/>
    </row>
    <row r="28" spans="2:118" ht="17.45" x14ac:dyDescent="0.15">
      <c r="K28" s="40" t="s">
        <v>171</v>
      </c>
      <c r="L28" s="40" t="s">
        <v>29</v>
      </c>
      <c r="M28" s="40" t="s">
        <v>168</v>
      </c>
      <c r="N28" s="40" t="s">
        <v>166</v>
      </c>
      <c r="O28" s="40" t="s">
        <v>529</v>
      </c>
      <c r="P28" s="40" t="s">
        <v>530</v>
      </c>
      <c r="Q28" s="40"/>
      <c r="R28" s="40"/>
      <c r="S28" s="40"/>
      <c r="T28" s="40"/>
      <c r="U28" s="40"/>
      <c r="AM28" s="43"/>
      <c r="AN28" s="26"/>
      <c r="AO28" s="42" t="s">
        <v>531</v>
      </c>
      <c r="AP28" s="43">
        <v>150</v>
      </c>
      <c r="AQ28" s="43"/>
      <c r="AR28" s="26"/>
      <c r="AS28" s="42" t="s">
        <v>532</v>
      </c>
      <c r="AT28" s="43">
        <v>402</v>
      </c>
      <c r="AU28" s="43"/>
      <c r="AV28" s="26"/>
      <c r="AW28" s="42"/>
      <c r="AX28" s="43"/>
      <c r="BC28" s="43"/>
      <c r="BE28" s="42"/>
      <c r="BF28" s="43"/>
      <c r="BG28" s="43"/>
      <c r="BI28" s="42" t="s">
        <v>580</v>
      </c>
      <c r="BJ28" s="43">
        <v>543</v>
      </c>
      <c r="BK28" s="43"/>
      <c r="BM28" s="42"/>
      <c r="BN28" s="43"/>
      <c r="BO28" s="43"/>
      <c r="BQ28" s="42" t="s">
        <v>534</v>
      </c>
      <c r="BR28" s="43">
        <v>880</v>
      </c>
      <c r="BS28" s="43"/>
      <c r="BU28" s="42" t="s">
        <v>535</v>
      </c>
      <c r="BV28" s="43">
        <v>503</v>
      </c>
      <c r="BW28" s="43"/>
      <c r="BY28" s="42" t="s">
        <v>536</v>
      </c>
      <c r="BZ28" s="43">
        <v>96</v>
      </c>
      <c r="CC28" s="42"/>
      <c r="CD28" s="43"/>
      <c r="CG28" s="42" t="s">
        <v>537</v>
      </c>
      <c r="CH28" s="43">
        <v>652</v>
      </c>
      <c r="CI28" s="43"/>
      <c r="CK28" s="42" t="s">
        <v>538</v>
      </c>
      <c r="CL28" s="43">
        <v>479</v>
      </c>
      <c r="CM28" s="43"/>
      <c r="CO28" s="42" t="s">
        <v>539</v>
      </c>
      <c r="CP28" s="43">
        <v>65</v>
      </c>
      <c r="CQ28" s="43"/>
      <c r="CS28" s="42"/>
      <c r="CT28" s="43"/>
      <c r="CW28" s="42" t="s">
        <v>540</v>
      </c>
      <c r="CX28" s="43">
        <v>242</v>
      </c>
      <c r="DA28" s="42"/>
      <c r="DB28" s="43"/>
      <c r="DI28" s="42"/>
      <c r="DJ28" s="43"/>
      <c r="DM28" s="42"/>
      <c r="DN28" s="43"/>
    </row>
    <row r="29" spans="2:118" ht="17.45" x14ac:dyDescent="0.15">
      <c r="J29" s="25" t="s">
        <v>541</v>
      </c>
      <c r="K29" s="25">
        <v>200</v>
      </c>
      <c r="L29" s="25">
        <v>400</v>
      </c>
      <c r="M29" s="25">
        <v>500</v>
      </c>
      <c r="N29" s="25">
        <v>800</v>
      </c>
      <c r="O29" s="25">
        <v>500</v>
      </c>
      <c r="P29" s="25">
        <v>800</v>
      </c>
      <c r="AM29" s="43"/>
      <c r="AN29" s="26"/>
      <c r="AO29" s="42" t="s">
        <v>542</v>
      </c>
      <c r="AP29" s="43">
        <v>153</v>
      </c>
      <c r="AQ29" s="43"/>
      <c r="AR29" s="26"/>
      <c r="AS29" s="42" t="s">
        <v>543</v>
      </c>
      <c r="AT29" s="43">
        <v>403</v>
      </c>
      <c r="AU29" s="43"/>
      <c r="AV29" s="26"/>
      <c r="AW29" s="42"/>
      <c r="AX29" s="43"/>
      <c r="BC29" s="43"/>
      <c r="BE29" s="42"/>
      <c r="BF29" s="43"/>
      <c r="BG29" s="43"/>
      <c r="BI29" s="42" t="s">
        <v>590</v>
      </c>
      <c r="BJ29" s="43">
        <v>544</v>
      </c>
      <c r="BK29" s="43"/>
      <c r="BM29" s="42"/>
      <c r="BN29" s="43"/>
      <c r="BO29" s="43"/>
      <c r="BQ29" s="42" t="s">
        <v>545</v>
      </c>
      <c r="BR29" s="43">
        <v>889</v>
      </c>
      <c r="BS29" s="43"/>
      <c r="BU29" s="42" t="s">
        <v>546</v>
      </c>
      <c r="BV29" s="43">
        <v>504</v>
      </c>
      <c r="BW29" s="43"/>
      <c r="BY29" s="42" t="s">
        <v>547</v>
      </c>
      <c r="BZ29" s="43">
        <v>97</v>
      </c>
      <c r="CC29" s="42"/>
      <c r="CD29" s="43"/>
      <c r="CG29" s="42" t="s">
        <v>548</v>
      </c>
      <c r="CH29" s="43">
        <v>671</v>
      </c>
      <c r="CI29" s="43"/>
      <c r="CK29" s="42" t="s">
        <v>549</v>
      </c>
      <c r="CL29" s="43">
        <v>480</v>
      </c>
      <c r="CM29" s="43"/>
      <c r="CO29" s="42" t="s">
        <v>550</v>
      </c>
      <c r="CP29" s="43">
        <v>66</v>
      </c>
      <c r="CQ29" s="43"/>
      <c r="CS29" s="42"/>
      <c r="CT29" s="43"/>
      <c r="CW29" s="42" t="s">
        <v>551</v>
      </c>
      <c r="CX29" s="43">
        <v>243</v>
      </c>
      <c r="DA29" s="42"/>
      <c r="DB29" s="43"/>
      <c r="DI29" s="42"/>
      <c r="DJ29" s="43"/>
      <c r="DM29" s="42"/>
      <c r="DN29" s="43"/>
    </row>
    <row r="30" spans="2:118" ht="17.45" x14ac:dyDescent="0.15">
      <c r="B30" s="215" t="s">
        <v>552</v>
      </c>
      <c r="C30" s="215" t="s">
        <v>553</v>
      </c>
      <c r="D30" s="215" t="s">
        <v>554</v>
      </c>
      <c r="E30" s="215" t="s">
        <v>555</v>
      </c>
      <c r="F30" s="215" t="s">
        <v>883</v>
      </c>
      <c r="J30" s="25">
        <f>一覧様式!V94</f>
        <v>0</v>
      </c>
      <c r="K30" s="25">
        <f t="shared" ref="K30:P30" si="0">$J$30*K29</f>
        <v>0</v>
      </c>
      <c r="L30" s="25">
        <f t="shared" si="0"/>
        <v>0</v>
      </c>
      <c r="M30" s="25">
        <f t="shared" si="0"/>
        <v>0</v>
      </c>
      <c r="N30" s="25">
        <f t="shared" si="0"/>
        <v>0</v>
      </c>
      <c r="O30" s="25">
        <f t="shared" si="0"/>
        <v>0</v>
      </c>
      <c r="P30" s="25">
        <f t="shared" si="0"/>
        <v>0</v>
      </c>
      <c r="AM30" s="43"/>
      <c r="AN30" s="26"/>
      <c r="AO30" s="42" t="s">
        <v>556</v>
      </c>
      <c r="AP30" s="43">
        <v>366</v>
      </c>
      <c r="AQ30" s="43"/>
      <c r="AR30" s="26"/>
      <c r="AS30" s="42" t="s">
        <v>557</v>
      </c>
      <c r="AT30" s="43">
        <v>404</v>
      </c>
      <c r="AU30" s="43"/>
      <c r="AV30" s="26"/>
      <c r="AW30" s="42"/>
      <c r="AX30" s="43"/>
      <c r="BC30" s="43"/>
      <c r="BE30" s="42"/>
      <c r="BF30" s="43"/>
      <c r="BG30" s="43"/>
      <c r="BI30" s="42" t="s">
        <v>601</v>
      </c>
      <c r="BJ30" s="43">
        <v>545</v>
      </c>
      <c r="BK30" s="43"/>
      <c r="BM30" s="42"/>
      <c r="BN30" s="43"/>
      <c r="BO30" s="43"/>
      <c r="BQ30" s="42" t="s">
        <v>559</v>
      </c>
      <c r="BR30" s="43">
        <v>659</v>
      </c>
      <c r="BS30" s="43"/>
      <c r="BU30" s="42" t="s">
        <v>560</v>
      </c>
      <c r="BV30" s="43">
        <v>505</v>
      </c>
      <c r="BW30" s="43"/>
      <c r="BY30" s="42" t="s">
        <v>561</v>
      </c>
      <c r="BZ30" s="43">
        <v>98</v>
      </c>
      <c r="CC30" s="42"/>
      <c r="CD30" s="43"/>
      <c r="CG30" s="42" t="s">
        <v>562</v>
      </c>
      <c r="CH30" s="43">
        <v>715</v>
      </c>
      <c r="CI30" s="43"/>
      <c r="CK30" s="42" t="s">
        <v>563</v>
      </c>
      <c r="CL30" s="43">
        <v>481</v>
      </c>
      <c r="CM30" s="43"/>
      <c r="CO30" s="42" t="s">
        <v>564</v>
      </c>
      <c r="CP30" s="43">
        <v>67</v>
      </c>
      <c r="CQ30" s="43"/>
      <c r="CS30" s="42"/>
      <c r="CT30" s="43"/>
      <c r="CW30" s="42" t="s">
        <v>565</v>
      </c>
      <c r="CX30" s="43">
        <v>244</v>
      </c>
      <c r="DA30" s="42"/>
      <c r="DB30" s="43"/>
      <c r="DI30" s="42"/>
      <c r="DJ30" s="43"/>
      <c r="DM30" s="42"/>
      <c r="DN30" s="43"/>
    </row>
    <row r="31" spans="2:118" x14ac:dyDescent="0.15">
      <c r="B31" s="217"/>
      <c r="C31" s="217"/>
      <c r="D31" s="217"/>
      <c r="E31" s="217"/>
      <c r="F31" s="217"/>
      <c r="AM31" s="43"/>
      <c r="AN31" s="26"/>
      <c r="AO31" s="42" t="s">
        <v>566</v>
      </c>
      <c r="AP31" s="43">
        <v>367</v>
      </c>
      <c r="AQ31" s="43"/>
      <c r="AR31" s="26"/>
      <c r="AS31" s="42" t="s">
        <v>567</v>
      </c>
      <c r="AT31" s="43">
        <v>405</v>
      </c>
      <c r="AU31" s="43"/>
      <c r="AV31" s="26"/>
      <c r="AW31" s="42"/>
      <c r="AX31" s="43"/>
      <c r="BC31" s="43"/>
      <c r="BE31" s="42"/>
      <c r="BF31" s="43"/>
      <c r="BG31" s="43"/>
      <c r="BI31" s="42" t="s">
        <v>611</v>
      </c>
      <c r="BJ31" s="43">
        <v>546</v>
      </c>
      <c r="BK31" s="43"/>
      <c r="BM31" s="42"/>
      <c r="BN31" s="43"/>
      <c r="BO31" s="43"/>
      <c r="BQ31" s="42" t="s">
        <v>569</v>
      </c>
      <c r="BR31" s="43">
        <v>691</v>
      </c>
      <c r="BS31" s="43"/>
      <c r="BU31" s="42" t="s">
        <v>570</v>
      </c>
      <c r="BV31" s="43">
        <v>506</v>
      </c>
      <c r="BW31" s="43"/>
      <c r="BY31" s="42" t="s">
        <v>571</v>
      </c>
      <c r="BZ31" s="43">
        <v>99</v>
      </c>
      <c r="CC31" s="42"/>
      <c r="CD31" s="43"/>
      <c r="CG31" s="42" t="s">
        <v>572</v>
      </c>
      <c r="CH31" s="43">
        <v>719</v>
      </c>
      <c r="CI31" s="43"/>
      <c r="CK31" s="42" t="s">
        <v>573</v>
      </c>
      <c r="CL31" s="43">
        <v>482</v>
      </c>
      <c r="CM31" s="43"/>
      <c r="CO31" s="42" t="s">
        <v>574</v>
      </c>
      <c r="CP31" s="43">
        <v>68</v>
      </c>
      <c r="CQ31" s="43"/>
      <c r="CS31" s="42"/>
      <c r="CT31" s="43"/>
      <c r="CW31" s="42" t="s">
        <v>575</v>
      </c>
      <c r="CX31" s="43">
        <v>245</v>
      </c>
      <c r="DA31" s="42"/>
      <c r="DB31" s="43"/>
      <c r="DI31" s="42"/>
      <c r="DJ31" s="43"/>
      <c r="DM31" s="42"/>
      <c r="DN31" s="43"/>
    </row>
    <row r="32" spans="2:118" x14ac:dyDescent="0.15">
      <c r="B32" s="217" t="s">
        <v>576</v>
      </c>
      <c r="C32" s="217" t="s">
        <v>453</v>
      </c>
      <c r="D32" s="217" t="s">
        <v>881</v>
      </c>
      <c r="E32" s="217" t="s">
        <v>882</v>
      </c>
      <c r="F32" s="217" t="s">
        <v>882</v>
      </c>
      <c r="J32" s="25" t="s">
        <v>577</v>
      </c>
      <c r="K32" s="25">
        <v>1000</v>
      </c>
      <c r="L32" s="25">
        <v>1000</v>
      </c>
      <c r="M32" s="25">
        <v>1500</v>
      </c>
      <c r="N32" s="25">
        <v>2500</v>
      </c>
      <c r="AM32" s="43"/>
      <c r="AN32" s="26"/>
      <c r="AO32" s="42" t="s">
        <v>578</v>
      </c>
      <c r="AP32" s="43">
        <v>368</v>
      </c>
      <c r="AQ32" s="43"/>
      <c r="AR32" s="26"/>
      <c r="AS32" s="42" t="s">
        <v>579</v>
      </c>
      <c r="AT32" s="43">
        <v>406</v>
      </c>
      <c r="AU32" s="43"/>
      <c r="AV32" s="26"/>
      <c r="AW32" s="42"/>
      <c r="AX32" s="43"/>
      <c r="BC32" s="43"/>
      <c r="BE32" s="42"/>
      <c r="BF32" s="43"/>
      <c r="BG32" s="43"/>
      <c r="BI32" s="42" t="s">
        <v>620</v>
      </c>
      <c r="BJ32" s="43">
        <v>547</v>
      </c>
      <c r="BK32" s="43"/>
      <c r="BM32" s="42"/>
      <c r="BN32" s="43"/>
      <c r="BO32" s="43"/>
      <c r="BQ32" s="42" t="s">
        <v>581</v>
      </c>
      <c r="BR32" s="43">
        <v>693</v>
      </c>
      <c r="BS32" s="43"/>
      <c r="BU32" s="42" t="s">
        <v>582</v>
      </c>
      <c r="BV32" s="43">
        <v>507</v>
      </c>
      <c r="BW32" s="43"/>
      <c r="BY32" s="42" t="s">
        <v>583</v>
      </c>
      <c r="BZ32" s="43">
        <v>100</v>
      </c>
      <c r="CC32" s="42"/>
      <c r="CD32" s="43"/>
      <c r="CG32" s="42" t="s">
        <v>584</v>
      </c>
      <c r="CH32" s="43">
        <v>729</v>
      </c>
      <c r="CI32" s="43"/>
      <c r="CK32" s="42" t="s">
        <v>585</v>
      </c>
      <c r="CL32" s="43">
        <v>483</v>
      </c>
      <c r="CM32" s="43"/>
      <c r="CO32" s="42" t="s">
        <v>586</v>
      </c>
      <c r="CP32" s="43">
        <v>69</v>
      </c>
      <c r="CQ32" s="43"/>
      <c r="CS32" s="42"/>
      <c r="CT32" s="43"/>
      <c r="CW32" s="42" t="s">
        <v>587</v>
      </c>
      <c r="CX32" s="43">
        <v>246</v>
      </c>
      <c r="DA32" s="42"/>
      <c r="DB32" s="43"/>
      <c r="DI32" s="42"/>
      <c r="DJ32" s="43"/>
      <c r="DM32" s="42"/>
      <c r="DN32" s="43"/>
    </row>
    <row r="33" spans="10:118" x14ac:dyDescent="0.15">
      <c r="J33" s="25">
        <f>一覧様式!V93</f>
        <v>0</v>
      </c>
      <c r="K33" s="25" t="e">
        <f t="shared" ref="K33:N33" si="1">#N/A</f>
        <v>#N/A</v>
      </c>
      <c r="L33" s="25" t="e">
        <f t="shared" si="1"/>
        <v>#N/A</v>
      </c>
      <c r="M33" s="25" t="e">
        <f t="shared" si="1"/>
        <v>#N/A</v>
      </c>
      <c r="N33" s="25" t="e">
        <f t="shared" si="1"/>
        <v>#N/A</v>
      </c>
      <c r="AM33" s="43"/>
      <c r="AN33" s="26"/>
      <c r="AO33" s="42" t="s">
        <v>588</v>
      </c>
      <c r="AP33" s="43">
        <v>369</v>
      </c>
      <c r="AQ33" s="43"/>
      <c r="AR33" s="26"/>
      <c r="AS33" s="42" t="s">
        <v>589</v>
      </c>
      <c r="AT33" s="43">
        <v>407</v>
      </c>
      <c r="AU33" s="43"/>
      <c r="AV33" s="26"/>
      <c r="AW33" s="42"/>
      <c r="AX33" s="43"/>
      <c r="BC33" s="43"/>
      <c r="BE33" s="42"/>
      <c r="BF33" s="43"/>
      <c r="BG33" s="43"/>
      <c r="BI33" s="42" t="s">
        <v>629</v>
      </c>
      <c r="BJ33" s="43">
        <v>548</v>
      </c>
      <c r="BK33" s="43"/>
      <c r="BM33" s="42"/>
      <c r="BN33" s="43"/>
      <c r="BO33" s="43"/>
      <c r="BQ33" s="42" t="s">
        <v>591</v>
      </c>
      <c r="BR33" s="43">
        <v>713</v>
      </c>
      <c r="BS33" s="43"/>
      <c r="BU33" s="42" t="s">
        <v>592</v>
      </c>
      <c r="BV33" s="43">
        <v>508</v>
      </c>
      <c r="BW33" s="43"/>
      <c r="BY33" s="42" t="s">
        <v>593</v>
      </c>
      <c r="BZ33" s="43">
        <v>101</v>
      </c>
      <c r="CC33" s="42"/>
      <c r="CD33" s="43"/>
      <c r="CG33" s="42" t="s">
        <v>594</v>
      </c>
      <c r="CH33" s="43">
        <v>747</v>
      </c>
      <c r="CI33" s="43"/>
      <c r="CK33" s="42" t="s">
        <v>595</v>
      </c>
      <c r="CL33" s="43">
        <v>484</v>
      </c>
      <c r="CM33" s="43"/>
      <c r="CO33" s="42" t="s">
        <v>596</v>
      </c>
      <c r="CP33" s="43">
        <v>70</v>
      </c>
      <c r="CQ33" s="43"/>
      <c r="CS33" s="42"/>
      <c r="CT33" s="43"/>
      <c r="CW33" s="42" t="s">
        <v>597</v>
      </c>
      <c r="CX33" s="43">
        <v>247</v>
      </c>
      <c r="DA33" s="42"/>
      <c r="DB33" s="43"/>
      <c r="DI33" s="42"/>
      <c r="DJ33" s="43"/>
      <c r="DM33" s="42"/>
      <c r="DN33" s="43"/>
    </row>
    <row r="34" spans="10:118" x14ac:dyDescent="0.15">
      <c r="J34" s="25" t="s">
        <v>598</v>
      </c>
      <c r="K34" s="25">
        <v>800</v>
      </c>
      <c r="L34" s="25">
        <v>1600</v>
      </c>
      <c r="M34" s="25">
        <v>2000</v>
      </c>
      <c r="N34" s="25">
        <v>2500</v>
      </c>
      <c r="O34" s="25">
        <v>2000</v>
      </c>
      <c r="P34" s="25">
        <v>2500</v>
      </c>
      <c r="AM34" s="43"/>
      <c r="AN34" s="26"/>
      <c r="AO34" s="42" t="s">
        <v>599</v>
      </c>
      <c r="AP34" s="43">
        <v>370</v>
      </c>
      <c r="AQ34" s="43"/>
      <c r="AR34" s="26"/>
      <c r="AS34" s="42" t="s">
        <v>600</v>
      </c>
      <c r="AT34" s="43">
        <v>408</v>
      </c>
      <c r="AU34" s="43"/>
      <c r="AV34" s="26"/>
      <c r="AW34" s="42"/>
      <c r="AX34" s="43"/>
      <c r="BC34" s="43"/>
      <c r="BE34" s="42"/>
      <c r="BF34" s="43"/>
      <c r="BG34" s="43"/>
      <c r="BI34" s="42" t="s">
        <v>638</v>
      </c>
      <c r="BJ34" s="43">
        <v>549</v>
      </c>
      <c r="BK34" s="43"/>
      <c r="BM34" s="42"/>
      <c r="BN34" s="43"/>
      <c r="BO34" s="43"/>
      <c r="BQ34" s="42" t="s">
        <v>602</v>
      </c>
      <c r="BR34" s="43">
        <v>883</v>
      </c>
      <c r="BS34" s="43"/>
      <c r="BU34" s="42" t="s">
        <v>603</v>
      </c>
      <c r="BV34" s="43">
        <v>509</v>
      </c>
      <c r="BW34" s="43"/>
      <c r="BY34" s="42" t="s">
        <v>604</v>
      </c>
      <c r="BZ34" s="43">
        <v>102</v>
      </c>
      <c r="CC34" s="42"/>
      <c r="CD34" s="43"/>
      <c r="CG34" s="42" t="s">
        <v>605</v>
      </c>
      <c r="CH34" s="43">
        <v>749</v>
      </c>
      <c r="CI34" s="43"/>
      <c r="CK34" s="42" t="s">
        <v>606</v>
      </c>
      <c r="CL34" s="43">
        <v>485</v>
      </c>
      <c r="CM34" s="43"/>
      <c r="CO34" s="42" t="s">
        <v>607</v>
      </c>
      <c r="CP34" s="43">
        <v>71</v>
      </c>
      <c r="CQ34" s="43"/>
      <c r="CS34" s="42"/>
      <c r="CT34" s="43"/>
      <c r="CW34" s="42" t="s">
        <v>608</v>
      </c>
      <c r="CX34" s="43">
        <v>248</v>
      </c>
      <c r="DA34" s="42"/>
      <c r="DB34" s="43"/>
      <c r="DI34" s="42"/>
      <c r="DJ34" s="43"/>
      <c r="DM34" s="42"/>
      <c r="DN34" s="43"/>
    </row>
    <row r="35" spans="10:118" x14ac:dyDescent="0.15">
      <c r="J35" s="25">
        <f>一覧様式!P2+一覧様式!P3</f>
        <v>0</v>
      </c>
      <c r="K35" s="25">
        <f t="shared" ref="K35:P35" si="2">$J$35*K34</f>
        <v>0</v>
      </c>
      <c r="L35" s="25">
        <f t="shared" si="2"/>
        <v>0</v>
      </c>
      <c r="M35" s="25">
        <f t="shared" si="2"/>
        <v>0</v>
      </c>
      <c r="N35" s="25">
        <f t="shared" si="2"/>
        <v>0</v>
      </c>
      <c r="O35" s="25">
        <f t="shared" si="2"/>
        <v>0</v>
      </c>
      <c r="P35" s="25">
        <f t="shared" si="2"/>
        <v>0</v>
      </c>
      <c r="AM35" s="43"/>
      <c r="AN35" s="26"/>
      <c r="AO35" s="42" t="s">
        <v>609</v>
      </c>
      <c r="AP35" s="43">
        <v>371</v>
      </c>
      <c r="AQ35" s="43"/>
      <c r="AR35" s="26"/>
      <c r="AS35" s="42" t="s">
        <v>610</v>
      </c>
      <c r="AT35" s="43">
        <v>409</v>
      </c>
      <c r="AU35" s="43"/>
      <c r="AV35" s="26"/>
      <c r="AW35" s="42"/>
      <c r="AX35" s="43"/>
      <c r="BC35" s="43"/>
      <c r="BE35" s="42"/>
      <c r="BF35" s="43"/>
      <c r="BG35" s="43"/>
      <c r="BI35" s="42" t="s">
        <v>647</v>
      </c>
      <c r="BJ35" s="43">
        <v>550</v>
      </c>
      <c r="BK35" s="43"/>
      <c r="BM35" s="42"/>
      <c r="BN35" s="43"/>
      <c r="BO35" s="43"/>
      <c r="BS35" s="43"/>
      <c r="BU35" s="42" t="s">
        <v>612</v>
      </c>
      <c r="BV35" s="43">
        <v>510</v>
      </c>
      <c r="BW35" s="43"/>
      <c r="BY35" s="42" t="s">
        <v>613</v>
      </c>
      <c r="BZ35" s="43">
        <v>103</v>
      </c>
      <c r="CC35" s="42"/>
      <c r="CD35" s="43"/>
      <c r="CG35" s="42" t="s">
        <v>614</v>
      </c>
      <c r="CH35" s="43">
        <v>766</v>
      </c>
      <c r="CI35" s="43"/>
      <c r="CK35" s="42" t="s">
        <v>615</v>
      </c>
      <c r="CL35" s="43">
        <v>486</v>
      </c>
      <c r="CM35" s="43"/>
      <c r="CO35" s="42" t="s">
        <v>616</v>
      </c>
      <c r="CP35" s="43">
        <v>72</v>
      </c>
      <c r="CQ35" s="43"/>
      <c r="CS35" s="42"/>
      <c r="CT35" s="43"/>
      <c r="CW35" s="42" t="s">
        <v>617</v>
      </c>
      <c r="CX35" s="43">
        <v>249</v>
      </c>
      <c r="DA35" s="42"/>
      <c r="DB35" s="43"/>
      <c r="DI35" s="42"/>
      <c r="DJ35" s="43"/>
      <c r="DM35" s="42"/>
      <c r="DN35" s="43"/>
    </row>
    <row r="36" spans="10:118" x14ac:dyDescent="0.15">
      <c r="K36" s="25" t="str">
        <f t="shared" ref="K36:P36" si="3">K28</f>
        <v>小学</v>
      </c>
      <c r="L36" s="25" t="str">
        <f t="shared" si="3"/>
        <v>中学</v>
      </c>
      <c r="M36" s="25" t="str">
        <f t="shared" si="3"/>
        <v>高校</v>
      </c>
      <c r="N36" s="25" t="str">
        <f t="shared" si="3"/>
        <v>一般</v>
      </c>
      <c r="O36" s="25" t="str">
        <f t="shared" si="3"/>
        <v>高校県外</v>
      </c>
      <c r="P36" s="25" t="str">
        <f t="shared" si="3"/>
        <v>一般県外</v>
      </c>
      <c r="AM36" s="43"/>
      <c r="AN36" s="26"/>
      <c r="AO36" s="42" t="s">
        <v>618</v>
      </c>
      <c r="AP36" s="43">
        <v>372</v>
      </c>
      <c r="AQ36" s="43"/>
      <c r="AR36" s="26"/>
      <c r="AS36" s="42" t="s">
        <v>619</v>
      </c>
      <c r="AT36" s="43">
        <v>410</v>
      </c>
      <c r="AU36" s="43"/>
      <c r="AV36" s="26"/>
      <c r="AW36" s="42"/>
      <c r="AX36" s="43"/>
      <c r="BC36" s="43"/>
      <c r="BE36" s="42"/>
      <c r="BF36" s="43"/>
      <c r="BG36" s="43"/>
      <c r="BI36" s="42" t="s">
        <v>664</v>
      </c>
      <c r="BJ36" s="43">
        <v>553</v>
      </c>
      <c r="BK36" s="43"/>
      <c r="BM36" s="42"/>
      <c r="BN36" s="43"/>
      <c r="BO36" s="43"/>
      <c r="BS36" s="43"/>
      <c r="BU36" s="42" t="s">
        <v>621</v>
      </c>
      <c r="BV36" s="43">
        <v>511</v>
      </c>
      <c r="BW36" s="43"/>
      <c r="BY36" s="42" t="s">
        <v>622</v>
      </c>
      <c r="BZ36" s="43">
        <v>104</v>
      </c>
      <c r="CC36" s="42"/>
      <c r="CD36" s="43"/>
      <c r="CG36" s="42" t="s">
        <v>623</v>
      </c>
      <c r="CH36" s="43">
        <v>787</v>
      </c>
      <c r="CI36" s="43"/>
      <c r="CK36" s="42" t="s">
        <v>624</v>
      </c>
      <c r="CL36" s="43">
        <v>487</v>
      </c>
      <c r="CM36" s="43"/>
      <c r="CO36" s="42" t="s">
        <v>625</v>
      </c>
      <c r="CP36" s="43">
        <v>73</v>
      </c>
      <c r="CQ36" s="43"/>
      <c r="CS36" s="42"/>
      <c r="CT36" s="43"/>
      <c r="CW36" s="42" t="s">
        <v>626</v>
      </c>
      <c r="CX36" s="43">
        <v>250</v>
      </c>
      <c r="DA36" s="42"/>
      <c r="DB36" s="43"/>
      <c r="DI36" s="42"/>
      <c r="DJ36" s="43"/>
      <c r="DM36" s="42"/>
      <c r="DN36" s="43"/>
    </row>
    <row r="37" spans="10:118" x14ac:dyDescent="0.15">
      <c r="J37" s="25" t="s">
        <v>32</v>
      </c>
      <c r="K37" s="25" t="e">
        <f t="shared" ref="K37:P37" si="4">K30+K35+K33</f>
        <v>#N/A</v>
      </c>
      <c r="L37" s="25" t="e">
        <f t="shared" si="4"/>
        <v>#N/A</v>
      </c>
      <c r="M37" s="25" t="e">
        <f t="shared" si="4"/>
        <v>#N/A</v>
      </c>
      <c r="N37" s="25" t="e">
        <f t="shared" si="4"/>
        <v>#N/A</v>
      </c>
      <c r="O37" s="25">
        <f t="shared" si="4"/>
        <v>0</v>
      </c>
      <c r="P37" s="25">
        <f t="shared" si="4"/>
        <v>0</v>
      </c>
      <c r="AM37" s="43"/>
      <c r="AN37" s="26"/>
      <c r="AO37" s="42" t="s">
        <v>627</v>
      </c>
      <c r="AP37" s="43">
        <v>373</v>
      </c>
      <c r="AQ37" s="43"/>
      <c r="AR37" s="26"/>
      <c r="AS37" s="42" t="s">
        <v>628</v>
      </c>
      <c r="AT37" s="43">
        <v>411</v>
      </c>
      <c r="AU37" s="43"/>
      <c r="AV37" s="26"/>
      <c r="AW37" s="42"/>
      <c r="AX37" s="43"/>
      <c r="BC37" s="43"/>
      <c r="BE37" s="42"/>
      <c r="BF37" s="43"/>
      <c r="BG37" s="43"/>
      <c r="BI37" s="42" t="s">
        <v>672</v>
      </c>
      <c r="BJ37" s="43">
        <v>554</v>
      </c>
      <c r="BK37" s="43"/>
      <c r="BM37" s="42"/>
      <c r="BN37" s="43"/>
      <c r="BO37" s="43"/>
      <c r="BS37" s="43"/>
      <c r="BU37" s="42" t="s">
        <v>630</v>
      </c>
      <c r="BV37" s="43">
        <v>512</v>
      </c>
      <c r="BW37" s="43"/>
      <c r="BY37" s="42" t="s">
        <v>631</v>
      </c>
      <c r="BZ37" s="43">
        <v>105</v>
      </c>
      <c r="CC37" s="42"/>
      <c r="CD37" s="43"/>
      <c r="CG37" s="42" t="s">
        <v>632</v>
      </c>
      <c r="CH37" s="43">
        <v>790</v>
      </c>
      <c r="CI37" s="43"/>
      <c r="CK37" s="42" t="s">
        <v>633</v>
      </c>
      <c r="CL37" s="43">
        <v>488</v>
      </c>
      <c r="CM37" s="43"/>
      <c r="CO37" s="42" t="s">
        <v>634</v>
      </c>
      <c r="CP37" s="43">
        <v>74</v>
      </c>
      <c r="CQ37" s="43"/>
      <c r="CS37" s="42"/>
      <c r="CT37" s="43"/>
      <c r="CW37" s="42" t="s">
        <v>635</v>
      </c>
      <c r="CX37" s="43">
        <v>251</v>
      </c>
      <c r="DA37" s="42"/>
      <c r="DB37" s="43"/>
      <c r="DI37" s="42"/>
      <c r="DJ37" s="43"/>
      <c r="DM37" s="42"/>
      <c r="DN37" s="43"/>
    </row>
    <row r="38" spans="10:118" x14ac:dyDescent="0.15">
      <c r="AM38" s="43"/>
      <c r="AN38" s="26"/>
      <c r="AO38" s="42" t="s">
        <v>636</v>
      </c>
      <c r="AP38" s="43">
        <v>374</v>
      </c>
      <c r="AQ38" s="43"/>
      <c r="AR38" s="26"/>
      <c r="AS38" s="42" t="s">
        <v>637</v>
      </c>
      <c r="AT38" s="43">
        <v>412</v>
      </c>
      <c r="AU38" s="43"/>
      <c r="AV38" s="26"/>
      <c r="AW38" s="42"/>
      <c r="AX38" s="43"/>
      <c r="BC38" s="43"/>
      <c r="BE38" s="42"/>
      <c r="BF38" s="43"/>
      <c r="BG38" s="43"/>
      <c r="BI38" s="42" t="s">
        <v>680</v>
      </c>
      <c r="BJ38" s="43">
        <v>555</v>
      </c>
      <c r="BK38" s="43"/>
      <c r="BM38" s="42"/>
      <c r="BN38" s="43"/>
      <c r="BO38" s="43"/>
      <c r="BS38" s="43"/>
      <c r="BU38" s="42" t="s">
        <v>639</v>
      </c>
      <c r="BV38" s="43">
        <v>513</v>
      </c>
      <c r="BW38" s="43"/>
      <c r="BY38" s="42" t="s">
        <v>640</v>
      </c>
      <c r="BZ38" s="43">
        <v>106</v>
      </c>
      <c r="CC38" s="42"/>
      <c r="CD38" s="43"/>
      <c r="CG38" s="42" t="s">
        <v>641</v>
      </c>
      <c r="CH38" s="43">
        <v>794</v>
      </c>
      <c r="CI38" s="43"/>
      <c r="CK38" s="42" t="s">
        <v>642</v>
      </c>
      <c r="CL38" s="43">
        <v>489</v>
      </c>
      <c r="CM38" s="43"/>
      <c r="CO38" s="42" t="s">
        <v>643</v>
      </c>
      <c r="CP38" s="43">
        <v>75</v>
      </c>
      <c r="CQ38" s="43"/>
      <c r="CS38" s="42"/>
      <c r="CT38" s="43"/>
      <c r="CW38" s="42" t="s">
        <v>644</v>
      </c>
      <c r="CX38" s="43">
        <v>252</v>
      </c>
      <c r="DA38" s="42"/>
      <c r="DB38" s="43"/>
      <c r="DI38" s="42"/>
      <c r="DJ38" s="43"/>
      <c r="DM38" s="42"/>
      <c r="DN38" s="43"/>
    </row>
    <row r="39" spans="10:118" x14ac:dyDescent="0.15">
      <c r="AM39" s="43"/>
      <c r="AN39" s="26"/>
      <c r="AO39" s="42" t="s">
        <v>645</v>
      </c>
      <c r="AP39" s="43">
        <v>375</v>
      </c>
      <c r="AQ39" s="43"/>
      <c r="AR39" s="26"/>
      <c r="AS39" s="42" t="s">
        <v>646</v>
      </c>
      <c r="AT39" s="43">
        <v>413</v>
      </c>
      <c r="AU39" s="43"/>
      <c r="AV39" s="26"/>
      <c r="AW39" s="42"/>
      <c r="AX39" s="43"/>
      <c r="BC39" s="43"/>
      <c r="BE39" s="42"/>
      <c r="BF39" s="43"/>
      <c r="BG39" s="43"/>
      <c r="BI39" s="42" t="s">
        <v>756</v>
      </c>
      <c r="BJ39" s="43">
        <v>565</v>
      </c>
      <c r="BK39" s="43"/>
      <c r="BM39" s="42"/>
      <c r="BN39" s="43"/>
      <c r="BO39" s="43"/>
      <c r="BS39" s="43"/>
      <c r="BU39" s="42" t="s">
        <v>648</v>
      </c>
      <c r="BV39" s="43">
        <v>514</v>
      </c>
      <c r="BW39" s="43"/>
      <c r="BY39" s="42" t="s">
        <v>649</v>
      </c>
      <c r="BZ39" s="43">
        <v>107</v>
      </c>
      <c r="CC39" s="42"/>
      <c r="CD39" s="43"/>
      <c r="CG39" s="42" t="s">
        <v>650</v>
      </c>
      <c r="CH39" s="43">
        <v>837</v>
      </c>
      <c r="CI39" s="43"/>
      <c r="CK39" s="42" t="s">
        <v>651</v>
      </c>
      <c r="CL39" s="43">
        <v>490</v>
      </c>
      <c r="CM39" s="43"/>
      <c r="CO39" s="42" t="s">
        <v>652</v>
      </c>
      <c r="CP39" s="43">
        <v>76</v>
      </c>
      <c r="CQ39" s="43"/>
      <c r="CS39" s="42"/>
      <c r="CT39" s="43"/>
      <c r="CW39" s="42" t="s">
        <v>653</v>
      </c>
      <c r="CX39" s="43">
        <v>253</v>
      </c>
      <c r="DA39" s="42"/>
      <c r="DB39" s="43"/>
      <c r="DI39" s="42"/>
      <c r="DJ39" s="43"/>
      <c r="DM39" s="42"/>
      <c r="DN39" s="43"/>
    </row>
    <row r="40" spans="10:118" x14ac:dyDescent="0.15">
      <c r="AM40" s="43"/>
      <c r="AN40" s="26"/>
      <c r="AO40" s="42" t="s">
        <v>654</v>
      </c>
      <c r="AP40" s="43">
        <v>376</v>
      </c>
      <c r="AQ40" s="43"/>
      <c r="AR40" s="26"/>
      <c r="AS40" s="42" t="s">
        <v>655</v>
      </c>
      <c r="AT40" s="43">
        <v>414</v>
      </c>
      <c r="AU40" s="43"/>
      <c r="AV40" s="26"/>
      <c r="AW40" s="42"/>
      <c r="AX40" s="43"/>
      <c r="BC40" s="43"/>
      <c r="BE40" s="42"/>
      <c r="BF40" s="43"/>
      <c r="BG40" s="43"/>
      <c r="BI40" s="42" t="s">
        <v>750</v>
      </c>
      <c r="BJ40" s="43">
        <v>564</v>
      </c>
      <c r="BK40" s="43"/>
      <c r="BM40" s="42"/>
      <c r="BN40" s="43"/>
      <c r="BO40" s="43"/>
      <c r="BS40" s="43"/>
      <c r="BU40" s="42" t="s">
        <v>657</v>
      </c>
      <c r="BV40" s="43">
        <v>515</v>
      </c>
      <c r="BW40" s="43"/>
      <c r="BY40" s="42" t="s">
        <v>658</v>
      </c>
      <c r="BZ40" s="43">
        <v>108</v>
      </c>
      <c r="CC40" s="42"/>
      <c r="CD40" s="43"/>
      <c r="CG40" s="42" t="s">
        <v>659</v>
      </c>
      <c r="CH40" s="43">
        <v>576</v>
      </c>
      <c r="CI40" s="43"/>
      <c r="CK40" s="42" t="s">
        <v>660</v>
      </c>
      <c r="CL40" s="43">
        <v>491</v>
      </c>
      <c r="CM40" s="43"/>
      <c r="CO40" s="42" t="s">
        <v>661</v>
      </c>
      <c r="CP40" s="43">
        <v>77</v>
      </c>
      <c r="CQ40" s="43"/>
      <c r="CS40" s="42"/>
      <c r="CT40" s="43"/>
      <c r="CW40" s="42" t="s">
        <v>662</v>
      </c>
      <c r="CX40" s="43">
        <v>254</v>
      </c>
      <c r="DA40" s="42"/>
      <c r="DB40" s="43"/>
      <c r="DI40" s="42"/>
      <c r="DJ40" s="43"/>
      <c r="DM40" s="42"/>
      <c r="DN40" s="43"/>
    </row>
    <row r="41" spans="10:118" x14ac:dyDescent="0.15">
      <c r="AM41" s="43"/>
      <c r="AN41" s="26"/>
      <c r="AO41" s="42"/>
      <c r="AP41" s="43"/>
      <c r="AQ41" s="43"/>
      <c r="AR41" s="26"/>
      <c r="AS41" s="42" t="s">
        <v>663</v>
      </c>
      <c r="AT41" s="43">
        <v>415</v>
      </c>
      <c r="AU41" s="43"/>
      <c r="AV41" s="26"/>
      <c r="AW41" s="42"/>
      <c r="AX41" s="43"/>
      <c r="BC41" s="43"/>
      <c r="BE41" s="42"/>
      <c r="BF41" s="43"/>
      <c r="BG41" s="43"/>
      <c r="BI41" s="42" t="s">
        <v>696</v>
      </c>
      <c r="BJ41" s="43">
        <v>557</v>
      </c>
      <c r="BK41" s="43"/>
      <c r="BM41" s="42"/>
      <c r="BN41" s="43"/>
      <c r="BO41" s="43"/>
      <c r="BS41" s="43"/>
      <c r="BU41" s="42" t="s">
        <v>665</v>
      </c>
      <c r="BV41" s="43">
        <v>516</v>
      </c>
      <c r="BW41" s="43"/>
      <c r="BY41" s="42" t="s">
        <v>666</v>
      </c>
      <c r="BZ41" s="43">
        <v>109</v>
      </c>
      <c r="CC41" s="42"/>
      <c r="CD41" s="43"/>
      <c r="CG41" s="42" t="s">
        <v>667</v>
      </c>
      <c r="CH41" s="43">
        <v>580</v>
      </c>
      <c r="CI41" s="43"/>
      <c r="CK41" s="42" t="s">
        <v>668</v>
      </c>
      <c r="CL41" s="43">
        <v>492</v>
      </c>
      <c r="CM41" s="43"/>
      <c r="CO41" s="42" t="s">
        <v>669</v>
      </c>
      <c r="CP41" s="43">
        <v>78</v>
      </c>
      <c r="CQ41" s="43"/>
      <c r="CS41" s="42"/>
      <c r="CT41" s="43"/>
      <c r="CW41" s="42" t="s">
        <v>670</v>
      </c>
      <c r="CX41" s="43">
        <v>255</v>
      </c>
      <c r="DA41" s="42"/>
      <c r="DB41" s="43"/>
      <c r="DI41" s="42"/>
      <c r="DJ41" s="43"/>
      <c r="DM41" s="42"/>
      <c r="DN41" s="43"/>
    </row>
    <row r="42" spans="10:118" x14ac:dyDescent="0.15">
      <c r="AM42" s="43"/>
      <c r="AN42" s="26"/>
      <c r="AO42" s="42"/>
      <c r="AP42" s="43"/>
      <c r="AQ42" s="43"/>
      <c r="AR42" s="26"/>
      <c r="AS42" s="42" t="s">
        <v>671</v>
      </c>
      <c r="AT42" s="43">
        <v>416</v>
      </c>
      <c r="AU42" s="43"/>
      <c r="AV42" s="26"/>
      <c r="AW42" s="42"/>
      <c r="AX42" s="43"/>
      <c r="BC42" s="43"/>
      <c r="BE42" s="42"/>
      <c r="BF42" s="43"/>
      <c r="BG42" s="43"/>
      <c r="BI42" s="42" t="s">
        <v>704</v>
      </c>
      <c r="BJ42" s="43">
        <v>558</v>
      </c>
      <c r="BK42" s="43"/>
      <c r="BM42" s="42"/>
      <c r="BN42" s="43"/>
      <c r="BO42" s="43"/>
      <c r="BS42" s="43"/>
      <c r="BU42" s="42" t="s">
        <v>673</v>
      </c>
      <c r="BV42" s="43">
        <v>517</v>
      </c>
      <c r="BW42" s="43"/>
      <c r="BY42" s="42" t="s">
        <v>674</v>
      </c>
      <c r="BZ42" s="43">
        <v>110</v>
      </c>
      <c r="CC42" s="42"/>
      <c r="CD42" s="43"/>
      <c r="CG42" s="42" t="s">
        <v>675</v>
      </c>
      <c r="CH42" s="43">
        <v>581</v>
      </c>
      <c r="CI42" s="43"/>
      <c r="CK42" s="42" t="s">
        <v>676</v>
      </c>
      <c r="CL42" s="43">
        <v>493</v>
      </c>
      <c r="CM42" s="43"/>
      <c r="CO42" s="42" t="s">
        <v>677</v>
      </c>
      <c r="CP42" s="43">
        <v>79</v>
      </c>
      <c r="CQ42" s="43"/>
      <c r="CS42" s="42"/>
      <c r="CT42" s="43"/>
      <c r="CW42" s="42" t="s">
        <v>678</v>
      </c>
      <c r="CX42" s="43">
        <v>256</v>
      </c>
      <c r="DA42" s="42"/>
      <c r="DB42" s="43"/>
      <c r="DI42" s="42"/>
      <c r="DJ42" s="43"/>
      <c r="DM42" s="42"/>
      <c r="DN42" s="43"/>
    </row>
    <row r="43" spans="10:118" x14ac:dyDescent="0.15">
      <c r="AM43" s="43"/>
      <c r="AN43" s="26"/>
      <c r="AO43" s="42"/>
      <c r="AP43" s="43"/>
      <c r="AQ43" s="43"/>
      <c r="AR43" s="26"/>
      <c r="AS43" s="42" t="s">
        <v>679</v>
      </c>
      <c r="AT43" s="43">
        <v>417</v>
      </c>
      <c r="AU43" s="43"/>
      <c r="AV43" s="26"/>
      <c r="AW43" s="42"/>
      <c r="AX43" s="43"/>
      <c r="BC43" s="43"/>
      <c r="BE43" s="42"/>
      <c r="BF43" s="43"/>
      <c r="BG43" s="43"/>
      <c r="BI43" s="42" t="s">
        <v>735</v>
      </c>
      <c r="BJ43" s="43">
        <v>562</v>
      </c>
      <c r="BK43" s="43"/>
      <c r="BM43" s="42"/>
      <c r="BN43" s="43"/>
      <c r="BO43" s="43"/>
      <c r="BS43" s="43"/>
      <c r="BU43" s="42" t="s">
        <v>681</v>
      </c>
      <c r="BV43" s="43">
        <v>518</v>
      </c>
      <c r="BW43" s="43"/>
      <c r="BY43" s="42" t="s">
        <v>682</v>
      </c>
      <c r="BZ43" s="43">
        <v>111</v>
      </c>
      <c r="CC43" s="42"/>
      <c r="CD43" s="43"/>
      <c r="CG43" s="42" t="s">
        <v>683</v>
      </c>
      <c r="CH43" s="43">
        <v>582</v>
      </c>
      <c r="CI43" s="43"/>
      <c r="CK43" s="42" t="s">
        <v>684</v>
      </c>
      <c r="CL43" s="43">
        <v>494</v>
      </c>
      <c r="CM43" s="43"/>
      <c r="CO43" s="42" t="s">
        <v>685</v>
      </c>
      <c r="CP43" s="43">
        <v>198</v>
      </c>
      <c r="CQ43" s="43"/>
      <c r="CS43" s="42"/>
      <c r="CT43" s="43"/>
      <c r="CW43" s="42" t="s">
        <v>686</v>
      </c>
      <c r="CX43" s="43">
        <v>257</v>
      </c>
      <c r="DA43" s="42"/>
      <c r="DB43" s="43"/>
      <c r="DI43" s="42"/>
      <c r="DJ43" s="43"/>
      <c r="DM43" s="42"/>
      <c r="DN43" s="43"/>
    </row>
    <row r="44" spans="10:118" x14ac:dyDescent="0.15">
      <c r="AM44" s="43"/>
      <c r="AN44" s="26"/>
      <c r="AO44" s="42"/>
      <c r="AP44" s="43"/>
      <c r="AQ44" s="43"/>
      <c r="AR44" s="26"/>
      <c r="AS44" s="42" t="s">
        <v>687</v>
      </c>
      <c r="AT44" s="43">
        <v>418</v>
      </c>
      <c r="AU44" s="43"/>
      <c r="AV44" s="26"/>
      <c r="AW44" s="42"/>
      <c r="AX44" s="43"/>
      <c r="BC44" s="43"/>
      <c r="BE44" s="42"/>
      <c r="BF44" s="43"/>
      <c r="BG44" s="43"/>
      <c r="BI44" s="42" t="s">
        <v>872</v>
      </c>
      <c r="BJ44" s="43">
        <v>559</v>
      </c>
      <c r="BK44" s="43"/>
      <c r="BM44" s="42"/>
      <c r="BN44" s="43"/>
      <c r="BO44" s="43"/>
      <c r="BS44" s="43"/>
      <c r="BT44" s="26" t="s">
        <v>168</v>
      </c>
      <c r="BU44" s="42" t="s">
        <v>689</v>
      </c>
      <c r="BV44" s="43">
        <v>25</v>
      </c>
      <c r="BY44" s="42" t="s">
        <v>690</v>
      </c>
      <c r="BZ44" s="43">
        <v>112</v>
      </c>
      <c r="CC44" s="42"/>
      <c r="CD44" s="43"/>
      <c r="CG44" s="42" t="s">
        <v>691</v>
      </c>
      <c r="CH44" s="43">
        <v>583</v>
      </c>
      <c r="CI44" s="43"/>
      <c r="CK44" s="42" t="s">
        <v>692</v>
      </c>
      <c r="CL44" s="43">
        <v>771</v>
      </c>
      <c r="CM44" s="43"/>
      <c r="CO44" s="42" t="s">
        <v>693</v>
      </c>
      <c r="CP44" s="43">
        <v>199</v>
      </c>
      <c r="CQ44" s="43"/>
      <c r="CS44" s="42"/>
      <c r="CT44" s="43"/>
      <c r="CW44" s="42" t="s">
        <v>694</v>
      </c>
      <c r="CX44" s="43">
        <v>258</v>
      </c>
      <c r="DA44" s="42"/>
      <c r="DB44" s="43"/>
      <c r="DE44" s="42"/>
      <c r="DF44" s="43"/>
      <c r="DI44" s="42"/>
      <c r="DJ44" s="43"/>
      <c r="DM44" s="42"/>
      <c r="DN44" s="43"/>
    </row>
    <row r="45" spans="10:118" x14ac:dyDescent="0.15">
      <c r="AM45" s="43"/>
      <c r="AN45" s="26"/>
      <c r="AO45" s="42"/>
      <c r="AP45" s="43"/>
      <c r="AQ45" s="43"/>
      <c r="AR45" s="26"/>
      <c r="AS45" s="42" t="s">
        <v>695</v>
      </c>
      <c r="AT45" s="43">
        <v>419</v>
      </c>
      <c r="AU45" s="43"/>
      <c r="AV45" s="26"/>
      <c r="AW45" s="42"/>
      <c r="AX45" s="43"/>
      <c r="BC45" s="43"/>
      <c r="BE45" s="42"/>
      <c r="BF45" s="43"/>
      <c r="BG45" s="43"/>
      <c r="BI45" s="42" t="s">
        <v>719</v>
      </c>
      <c r="BJ45" s="43">
        <v>560</v>
      </c>
      <c r="BK45" s="43"/>
      <c r="BM45" s="42"/>
      <c r="BN45" s="43"/>
      <c r="BO45" s="43"/>
      <c r="BS45" s="43"/>
      <c r="BU45" s="42" t="s">
        <v>697</v>
      </c>
      <c r="BV45" s="43">
        <v>26</v>
      </c>
      <c r="BY45" s="42" t="s">
        <v>698</v>
      </c>
      <c r="BZ45" s="43">
        <v>113</v>
      </c>
      <c r="CC45" s="42"/>
      <c r="CD45" s="43"/>
      <c r="CG45" s="42" t="s">
        <v>699</v>
      </c>
      <c r="CH45" s="43">
        <v>591</v>
      </c>
      <c r="CI45" s="43"/>
      <c r="CJ45" s="26" t="s">
        <v>168</v>
      </c>
      <c r="CK45" s="42" t="s">
        <v>700</v>
      </c>
      <c r="CL45" s="43">
        <v>230</v>
      </c>
      <c r="CM45" s="43"/>
      <c r="CO45" s="42" t="s">
        <v>701</v>
      </c>
      <c r="CP45" s="43">
        <v>200</v>
      </c>
      <c r="CQ45" s="43"/>
      <c r="CS45" s="42"/>
      <c r="CT45" s="43"/>
      <c r="CW45" s="42" t="s">
        <v>702</v>
      </c>
      <c r="CX45" s="43">
        <v>259</v>
      </c>
      <c r="DA45" s="42"/>
      <c r="DB45" s="43"/>
      <c r="DE45" s="42"/>
      <c r="DF45" s="43"/>
      <c r="DI45" s="42"/>
      <c r="DJ45" s="43"/>
      <c r="DM45" s="42"/>
      <c r="DN45" s="43"/>
    </row>
    <row r="46" spans="10:118" x14ac:dyDescent="0.15">
      <c r="AM46" s="43"/>
      <c r="AN46" s="43"/>
      <c r="AO46" s="43"/>
      <c r="AP46" s="43"/>
      <c r="AQ46" s="43"/>
      <c r="AR46" s="26"/>
      <c r="AS46" s="42" t="s">
        <v>703</v>
      </c>
      <c r="AT46" s="43">
        <v>420</v>
      </c>
      <c r="AU46" s="43"/>
      <c r="AV46" s="26"/>
      <c r="AW46" s="42"/>
      <c r="AX46" s="43"/>
      <c r="BC46" s="43"/>
      <c r="BE46" s="42"/>
      <c r="BF46" s="43"/>
      <c r="BG46" s="43"/>
      <c r="BI46" s="42" t="s">
        <v>688</v>
      </c>
      <c r="BJ46" s="43">
        <v>556</v>
      </c>
      <c r="BK46" s="43"/>
      <c r="BM46" s="42"/>
      <c r="BN46" s="43"/>
      <c r="BO46" s="43"/>
      <c r="BS46" s="43"/>
      <c r="BU46" s="42" t="s">
        <v>705</v>
      </c>
      <c r="BV46" s="43">
        <v>27</v>
      </c>
      <c r="BY46" s="42" t="s">
        <v>706</v>
      </c>
      <c r="BZ46" s="43">
        <v>114</v>
      </c>
      <c r="CC46" s="42"/>
      <c r="CD46" s="43"/>
      <c r="CG46" s="42" t="s">
        <v>707</v>
      </c>
      <c r="CH46" s="43">
        <v>677</v>
      </c>
      <c r="CI46" s="43"/>
      <c r="CK46" s="42" t="s">
        <v>708</v>
      </c>
      <c r="CL46" s="43">
        <v>231</v>
      </c>
      <c r="CM46" s="43"/>
      <c r="CO46" s="42" t="s">
        <v>709</v>
      </c>
      <c r="CP46" s="43">
        <v>201</v>
      </c>
      <c r="CQ46" s="43"/>
      <c r="CS46" s="42"/>
      <c r="CT46" s="43"/>
      <c r="CW46" s="42" t="s">
        <v>710</v>
      </c>
      <c r="CX46" s="43">
        <v>260</v>
      </c>
      <c r="DA46" s="42"/>
      <c r="DB46" s="43"/>
      <c r="DE46" s="42"/>
      <c r="DF46" s="43"/>
      <c r="DI46" s="42"/>
      <c r="DJ46" s="43"/>
      <c r="DM46" s="42"/>
      <c r="DN46" s="43"/>
    </row>
    <row r="47" spans="10:118" x14ac:dyDescent="0.15">
      <c r="AM47" s="43"/>
      <c r="AN47" s="43"/>
      <c r="AO47" s="43"/>
      <c r="AP47" s="43"/>
      <c r="AQ47" s="43"/>
      <c r="AR47" s="26"/>
      <c r="AS47" s="42" t="s">
        <v>711</v>
      </c>
      <c r="AT47" s="43">
        <v>421</v>
      </c>
      <c r="AU47" s="43"/>
      <c r="AV47" s="26"/>
      <c r="AW47" s="42"/>
      <c r="AX47" s="43"/>
      <c r="BC47" s="43"/>
      <c r="BE47" s="42"/>
      <c r="BF47" s="43"/>
      <c r="BG47" s="43"/>
      <c r="BI47" s="42" t="s">
        <v>727</v>
      </c>
      <c r="BJ47" s="43">
        <v>561</v>
      </c>
      <c r="BK47" s="43"/>
      <c r="BM47" s="42"/>
      <c r="BN47" s="43"/>
      <c r="BO47" s="43"/>
      <c r="BS47" s="43"/>
      <c r="BU47" s="42" t="s">
        <v>712</v>
      </c>
      <c r="BV47" s="43">
        <v>28</v>
      </c>
      <c r="BY47" s="42" t="s">
        <v>713</v>
      </c>
      <c r="BZ47" s="43">
        <v>115</v>
      </c>
      <c r="CC47" s="42"/>
      <c r="CD47" s="43"/>
      <c r="CG47" s="42" t="s">
        <v>714</v>
      </c>
      <c r="CH47" s="43">
        <v>694</v>
      </c>
      <c r="CI47" s="43"/>
      <c r="CK47" s="42" t="s">
        <v>715</v>
      </c>
      <c r="CL47" s="43">
        <v>232</v>
      </c>
      <c r="CM47" s="43"/>
      <c r="CO47" s="42" t="s">
        <v>716</v>
      </c>
      <c r="CP47" s="43">
        <v>202</v>
      </c>
      <c r="CQ47" s="43"/>
      <c r="CS47" s="42"/>
      <c r="CT47" s="43"/>
      <c r="CW47" s="42" t="s">
        <v>717</v>
      </c>
      <c r="CX47" s="43">
        <v>261</v>
      </c>
      <c r="DA47" s="42"/>
      <c r="DB47" s="43"/>
      <c r="DE47" s="42"/>
      <c r="DF47" s="43"/>
      <c r="DI47" s="42"/>
      <c r="DJ47" s="43"/>
      <c r="DM47" s="42"/>
      <c r="DN47" s="43"/>
    </row>
    <row r="48" spans="10:118" x14ac:dyDescent="0.15">
      <c r="AM48" s="43"/>
      <c r="AN48" s="43"/>
      <c r="AO48" s="43"/>
      <c r="AP48" s="43"/>
      <c r="AQ48" s="43"/>
      <c r="AR48" s="26"/>
      <c r="AS48" s="42" t="s">
        <v>718</v>
      </c>
      <c r="AT48" s="43">
        <v>422</v>
      </c>
      <c r="AU48" s="43"/>
      <c r="AV48" s="26"/>
      <c r="AW48" s="42"/>
      <c r="AX48" s="43"/>
      <c r="BC48" s="43"/>
      <c r="BE48" s="42"/>
      <c r="BF48" s="43"/>
      <c r="BG48" s="43"/>
      <c r="BI48" s="42" t="s">
        <v>763</v>
      </c>
      <c r="BJ48" s="43">
        <v>566</v>
      </c>
      <c r="BK48" s="43"/>
      <c r="BM48" s="42"/>
      <c r="BN48" s="43"/>
      <c r="BO48" s="43"/>
      <c r="BS48" s="43"/>
      <c r="BU48" s="42" t="s">
        <v>720</v>
      </c>
      <c r="BV48" s="43">
        <v>29</v>
      </c>
      <c r="BY48" s="42" t="s">
        <v>721</v>
      </c>
      <c r="BZ48" s="43">
        <v>116</v>
      </c>
      <c r="CC48" s="42"/>
      <c r="CD48" s="43"/>
      <c r="CG48" s="42" t="s">
        <v>722</v>
      </c>
      <c r="CH48" s="43">
        <v>717</v>
      </c>
      <c r="CI48" s="43"/>
      <c r="CK48" s="42" t="s">
        <v>723</v>
      </c>
      <c r="CL48" s="43">
        <v>233</v>
      </c>
      <c r="CM48" s="43"/>
      <c r="CO48" s="42" t="s">
        <v>724</v>
      </c>
      <c r="CP48" s="43">
        <v>203</v>
      </c>
      <c r="CQ48" s="43"/>
      <c r="CS48" s="42"/>
      <c r="CT48" s="43"/>
      <c r="CW48" s="42" t="s">
        <v>725</v>
      </c>
      <c r="CX48" s="43">
        <v>262</v>
      </c>
      <c r="DA48" s="42"/>
      <c r="DB48" s="43"/>
      <c r="DE48" s="42"/>
      <c r="DF48" s="43"/>
      <c r="DI48" s="42"/>
      <c r="DJ48" s="43"/>
      <c r="DM48" s="42"/>
      <c r="DN48" s="43"/>
    </row>
    <row r="49" spans="39:118" x14ac:dyDescent="0.15">
      <c r="AM49" s="43"/>
      <c r="AN49" s="43"/>
      <c r="AO49" s="43"/>
      <c r="AP49" s="43"/>
      <c r="AQ49" s="43"/>
      <c r="AR49" s="26"/>
      <c r="AS49" s="42" t="s">
        <v>726</v>
      </c>
      <c r="AT49" s="43">
        <v>423</v>
      </c>
      <c r="AU49" s="43"/>
      <c r="AV49" s="26"/>
      <c r="AW49" s="42"/>
      <c r="AX49" s="43"/>
      <c r="BC49" s="43"/>
      <c r="BE49" s="42"/>
      <c r="BF49" s="43"/>
      <c r="BG49" s="43"/>
      <c r="BI49" s="42" t="s">
        <v>743</v>
      </c>
      <c r="BJ49" s="43">
        <v>563</v>
      </c>
      <c r="BK49" s="43"/>
      <c r="BM49" s="42"/>
      <c r="BN49" s="43"/>
      <c r="BO49" s="43"/>
      <c r="BS49" s="43"/>
      <c r="BU49" s="42" t="s">
        <v>728</v>
      </c>
      <c r="BV49" s="43">
        <v>120</v>
      </c>
      <c r="BY49" s="42" t="s">
        <v>729</v>
      </c>
      <c r="BZ49" s="43">
        <v>117</v>
      </c>
      <c r="CC49" s="42"/>
      <c r="CD49" s="43"/>
      <c r="CG49" s="42" t="s">
        <v>730</v>
      </c>
      <c r="CH49" s="43">
        <v>785</v>
      </c>
      <c r="CI49" s="43"/>
      <c r="CK49" s="42" t="s">
        <v>731</v>
      </c>
      <c r="CL49" s="43">
        <v>234</v>
      </c>
      <c r="CM49" s="43"/>
      <c r="CO49" s="42" t="s">
        <v>732</v>
      </c>
      <c r="CP49" s="43">
        <v>204</v>
      </c>
      <c r="CQ49" s="43"/>
      <c r="CS49" s="42"/>
      <c r="CT49" s="43"/>
      <c r="CW49" s="42" t="s">
        <v>733</v>
      </c>
      <c r="CX49" s="43">
        <v>263</v>
      </c>
      <c r="DA49" s="42"/>
      <c r="DB49" s="43"/>
      <c r="DE49" s="42"/>
      <c r="DF49" s="43"/>
      <c r="DI49" s="42"/>
      <c r="DJ49" s="43"/>
      <c r="DM49" s="42"/>
      <c r="DN49" s="43"/>
    </row>
    <row r="50" spans="39:118" x14ac:dyDescent="0.15">
      <c r="AM50" s="43"/>
      <c r="AN50" s="43"/>
      <c r="AO50" s="43"/>
      <c r="AP50" s="43"/>
      <c r="AQ50" s="43"/>
      <c r="AR50" s="26"/>
      <c r="AS50" s="42" t="s">
        <v>734</v>
      </c>
      <c r="AT50" s="43">
        <v>424</v>
      </c>
      <c r="AU50" s="43"/>
      <c r="AV50" s="26"/>
      <c r="AW50" s="42"/>
      <c r="AX50" s="43"/>
      <c r="BC50" s="43"/>
      <c r="BE50" s="42"/>
      <c r="BF50" s="43"/>
      <c r="BG50" s="43"/>
      <c r="BI50" s="42" t="s">
        <v>656</v>
      </c>
      <c r="BJ50" s="43">
        <v>551</v>
      </c>
      <c r="BK50" s="43"/>
      <c r="BM50" s="42"/>
      <c r="BN50" s="43"/>
      <c r="BO50" s="43"/>
      <c r="BS50" s="43"/>
      <c r="BU50" s="42" t="s">
        <v>736</v>
      </c>
      <c r="BV50" s="43">
        <v>121</v>
      </c>
      <c r="BY50" s="42" t="s">
        <v>737</v>
      </c>
      <c r="BZ50" s="43">
        <v>118</v>
      </c>
      <c r="CC50" s="42"/>
      <c r="CD50" s="43"/>
      <c r="CG50" s="42" t="s">
        <v>738</v>
      </c>
      <c r="CH50" s="43">
        <v>842</v>
      </c>
      <c r="CI50" s="43"/>
      <c r="CK50" s="42" t="s">
        <v>739</v>
      </c>
      <c r="CL50" s="43">
        <v>235</v>
      </c>
      <c r="CM50" s="43"/>
      <c r="CO50" s="42" t="s">
        <v>740</v>
      </c>
      <c r="CP50" s="43">
        <v>205</v>
      </c>
      <c r="CQ50" s="43"/>
      <c r="CS50" s="42"/>
      <c r="CT50" s="43"/>
      <c r="CW50" s="42" t="s">
        <v>741</v>
      </c>
      <c r="CX50" s="43">
        <v>264</v>
      </c>
      <c r="DA50" s="42"/>
      <c r="DB50" s="43"/>
      <c r="DE50" s="42"/>
      <c r="DF50" s="43"/>
      <c r="DI50" s="42"/>
      <c r="DJ50" s="43"/>
      <c r="DM50" s="42"/>
      <c r="DN50" s="43"/>
    </row>
    <row r="51" spans="39:118" x14ac:dyDescent="0.15">
      <c r="AM51" s="43"/>
      <c r="AN51" s="43"/>
      <c r="AO51" s="43"/>
      <c r="AP51" s="43"/>
      <c r="AQ51" s="43"/>
      <c r="AR51" s="26"/>
      <c r="AS51" s="42" t="s">
        <v>742</v>
      </c>
      <c r="AT51" s="43">
        <v>425</v>
      </c>
      <c r="AU51" s="43"/>
      <c r="AV51" s="26"/>
      <c r="AW51" s="42"/>
      <c r="AX51" s="43"/>
      <c r="BC51" s="43"/>
      <c r="BE51" s="42"/>
      <c r="BF51" s="43"/>
      <c r="BG51" s="43"/>
      <c r="BI51" s="42" t="s">
        <v>491</v>
      </c>
      <c r="BJ51" s="43">
        <v>567</v>
      </c>
      <c r="BK51" s="43"/>
      <c r="BM51" s="42"/>
      <c r="BN51" s="43"/>
      <c r="BO51" s="43"/>
      <c r="BS51" s="43"/>
      <c r="BU51" s="42" t="s">
        <v>744</v>
      </c>
      <c r="BV51" s="43">
        <v>361</v>
      </c>
      <c r="BY51" s="42" t="s">
        <v>745</v>
      </c>
      <c r="BZ51" s="43">
        <v>119</v>
      </c>
      <c r="CC51" s="42"/>
      <c r="CD51" s="43"/>
      <c r="CF51" s="26" t="s">
        <v>166</v>
      </c>
      <c r="CG51" s="42" t="s">
        <v>746</v>
      </c>
      <c r="CH51" s="43">
        <v>585</v>
      </c>
      <c r="CI51" s="43"/>
      <c r="CK51" s="42"/>
      <c r="CL51" s="43"/>
      <c r="CM51" s="43"/>
      <c r="CO51" s="42" t="s">
        <v>747</v>
      </c>
      <c r="CP51" s="43">
        <v>206</v>
      </c>
      <c r="CQ51" s="43"/>
      <c r="CS51" s="42"/>
      <c r="CT51" s="43"/>
      <c r="CW51" s="42" t="s">
        <v>748</v>
      </c>
      <c r="CX51" s="43">
        <v>265</v>
      </c>
      <c r="DA51" s="42"/>
      <c r="DB51" s="43"/>
      <c r="DE51" s="42"/>
      <c r="DF51" s="43"/>
      <c r="DI51" s="42"/>
      <c r="DJ51" s="43"/>
      <c r="DM51" s="42"/>
      <c r="DN51" s="43"/>
    </row>
    <row r="52" spans="39:118" x14ac:dyDescent="0.15">
      <c r="AM52" s="43"/>
      <c r="AN52" s="43"/>
      <c r="AO52" s="43"/>
      <c r="AP52" s="43"/>
      <c r="AQ52" s="43"/>
      <c r="AR52" s="26"/>
      <c r="AS52" s="42" t="s">
        <v>749</v>
      </c>
      <c r="AT52" s="43">
        <v>426</v>
      </c>
      <c r="AU52" s="43"/>
      <c r="AV52" s="26"/>
      <c r="AW52" s="42"/>
      <c r="AX52" s="43"/>
      <c r="BC52" s="43"/>
      <c r="BE52" s="42"/>
      <c r="BF52" s="43"/>
      <c r="BG52" s="43"/>
      <c r="BI52" s="42"/>
      <c r="BJ52" s="43"/>
      <c r="BK52" s="43"/>
      <c r="BM52" s="42"/>
      <c r="BN52" s="43"/>
      <c r="BO52" s="43"/>
      <c r="BS52" s="43"/>
      <c r="BU52" s="42" t="s">
        <v>751</v>
      </c>
      <c r="BV52" s="43">
        <v>362</v>
      </c>
      <c r="BY52" s="42" t="s">
        <v>752</v>
      </c>
      <c r="BZ52" s="43">
        <v>157</v>
      </c>
      <c r="CC52" s="42"/>
      <c r="CD52" s="43"/>
      <c r="CG52" s="42" t="s">
        <v>285</v>
      </c>
      <c r="CH52" s="43">
        <v>588</v>
      </c>
      <c r="CI52" s="43"/>
      <c r="CK52" s="42"/>
      <c r="CL52" s="43"/>
      <c r="CM52" s="43"/>
      <c r="CO52" s="42" t="s">
        <v>753</v>
      </c>
      <c r="CP52" s="43">
        <v>207</v>
      </c>
      <c r="CQ52" s="43"/>
      <c r="CS52" s="42"/>
      <c r="CT52" s="43"/>
      <c r="CW52" s="42" t="s">
        <v>754</v>
      </c>
      <c r="CX52" s="43">
        <v>266</v>
      </c>
      <c r="DA52" s="42"/>
      <c r="DB52" s="43"/>
      <c r="DE52" s="42"/>
      <c r="DF52" s="43"/>
      <c r="DI52" s="42"/>
      <c r="DJ52" s="43"/>
      <c r="DM52" s="42"/>
      <c r="DN52" s="43"/>
    </row>
    <row r="53" spans="39:118" x14ac:dyDescent="0.15">
      <c r="AM53" s="43"/>
      <c r="AN53" s="43"/>
      <c r="AO53" s="43"/>
      <c r="AP53" s="43"/>
      <c r="AQ53" s="43"/>
      <c r="AR53" s="26"/>
      <c r="AS53" s="42" t="s">
        <v>755</v>
      </c>
      <c r="AT53" s="43">
        <v>427</v>
      </c>
      <c r="AU53" s="43"/>
      <c r="AV53" s="26"/>
      <c r="AW53" s="42"/>
      <c r="AX53" s="43"/>
      <c r="BC53" s="43"/>
      <c r="BE53" s="42"/>
      <c r="BF53" s="43"/>
      <c r="BG53" s="43"/>
      <c r="BI53" s="42" t="s">
        <v>194</v>
      </c>
      <c r="BJ53" s="43">
        <v>286</v>
      </c>
      <c r="BK53" s="43"/>
      <c r="BM53" s="42"/>
      <c r="BN53" s="43"/>
      <c r="BO53" s="43"/>
      <c r="BS53" s="43"/>
      <c r="BU53" s="42" t="s">
        <v>757</v>
      </c>
      <c r="BV53" s="43">
        <v>363</v>
      </c>
      <c r="BY53" s="42" t="s">
        <v>758</v>
      </c>
      <c r="BZ53" s="43">
        <v>158</v>
      </c>
      <c r="CC53" s="42"/>
      <c r="CD53" s="43"/>
      <c r="CG53" s="42" t="s">
        <v>759</v>
      </c>
      <c r="CH53" s="43">
        <v>589</v>
      </c>
      <c r="CI53" s="43"/>
      <c r="CK53" s="42"/>
      <c r="CL53" s="43"/>
      <c r="CM53" s="43"/>
      <c r="CO53" s="42" t="s">
        <v>760</v>
      </c>
      <c r="CP53" s="43">
        <v>208</v>
      </c>
      <c r="CQ53" s="43"/>
      <c r="CS53" s="42"/>
      <c r="CT53" s="43"/>
      <c r="CW53" s="42" t="s">
        <v>761</v>
      </c>
      <c r="CX53" s="43">
        <v>267</v>
      </c>
      <c r="DA53" s="42"/>
      <c r="DB53" s="43"/>
      <c r="DE53" s="42"/>
      <c r="DF53" s="43"/>
      <c r="DI53" s="42"/>
      <c r="DJ53" s="43"/>
      <c r="DM53" s="42"/>
      <c r="DN53" s="43"/>
    </row>
    <row r="54" spans="39:118" x14ac:dyDescent="0.15">
      <c r="AM54" s="43"/>
      <c r="AN54" s="43"/>
      <c r="AO54" s="43"/>
      <c r="AP54" s="43"/>
      <c r="AQ54" s="43"/>
      <c r="AR54" s="26"/>
      <c r="AS54" s="42" t="s">
        <v>762</v>
      </c>
      <c r="AT54" s="43">
        <v>428</v>
      </c>
      <c r="AU54" s="43"/>
      <c r="AV54" s="26"/>
      <c r="AW54" s="42"/>
      <c r="AX54" s="43"/>
      <c r="BC54" s="43"/>
      <c r="BE54" s="42"/>
      <c r="BF54" s="43"/>
      <c r="BG54" s="43"/>
      <c r="BI54" s="42" t="s">
        <v>873</v>
      </c>
      <c r="BJ54" s="43"/>
      <c r="BK54" s="43"/>
      <c r="BM54" s="42"/>
      <c r="BN54" s="43"/>
      <c r="BO54" s="43"/>
      <c r="BS54" s="43"/>
      <c r="BU54" s="42" t="s">
        <v>764</v>
      </c>
      <c r="BV54" s="43">
        <v>364</v>
      </c>
      <c r="BY54" s="42" t="s">
        <v>765</v>
      </c>
      <c r="BZ54" s="43">
        <v>159</v>
      </c>
      <c r="CC54" s="42"/>
      <c r="CD54" s="43"/>
      <c r="CG54" s="42" t="s">
        <v>766</v>
      </c>
      <c r="CH54" s="43">
        <v>768</v>
      </c>
      <c r="CI54" s="43"/>
      <c r="CK54" s="42"/>
      <c r="CL54" s="43"/>
      <c r="CM54" s="43"/>
      <c r="CO54" s="42" t="s">
        <v>767</v>
      </c>
      <c r="CP54" s="43">
        <v>209</v>
      </c>
      <c r="CQ54" s="43"/>
      <c r="CS54" s="42"/>
      <c r="CT54" s="43"/>
      <c r="CW54" s="42" t="s">
        <v>768</v>
      </c>
      <c r="CX54" s="43">
        <v>268</v>
      </c>
      <c r="DA54" s="42"/>
      <c r="DB54" s="43"/>
      <c r="DE54" s="42"/>
      <c r="DF54" s="43"/>
      <c r="DI54" s="42"/>
      <c r="DJ54" s="43"/>
      <c r="DM54" s="42"/>
      <c r="DN54" s="43"/>
    </row>
    <row r="55" spans="39:118" x14ac:dyDescent="0.15">
      <c r="AM55" s="43"/>
      <c r="AN55" s="43"/>
      <c r="AO55" s="43"/>
      <c r="AP55" s="43"/>
      <c r="AQ55" s="43"/>
      <c r="AR55" s="26"/>
      <c r="AS55" s="42" t="s">
        <v>769</v>
      </c>
      <c r="AT55" s="43">
        <v>429</v>
      </c>
      <c r="AU55" s="43"/>
      <c r="AV55" s="26"/>
      <c r="AW55" s="42"/>
      <c r="AX55" s="43"/>
      <c r="BC55" s="43"/>
      <c r="BE55" s="42"/>
      <c r="BF55" s="43"/>
      <c r="BG55" s="43"/>
      <c r="BI55" s="42"/>
      <c r="BJ55" s="43"/>
      <c r="BK55" s="43"/>
      <c r="BM55" s="42"/>
      <c r="BN55" s="43"/>
      <c r="BO55" s="43"/>
      <c r="BS55" s="43"/>
      <c r="BU55" s="183" t="s">
        <v>861</v>
      </c>
      <c r="BV55" s="43">
        <v>365</v>
      </c>
      <c r="BY55" s="42" t="s">
        <v>770</v>
      </c>
      <c r="BZ55" s="43">
        <v>160</v>
      </c>
      <c r="CC55" s="42"/>
      <c r="CD55" s="43"/>
      <c r="CG55" s="42" t="s">
        <v>771</v>
      </c>
      <c r="CH55" s="43">
        <v>805</v>
      </c>
      <c r="CI55" s="43"/>
      <c r="CK55" s="42"/>
      <c r="CL55" s="43"/>
      <c r="CM55" s="43"/>
      <c r="CO55" s="42" t="s">
        <v>772</v>
      </c>
      <c r="CP55" s="43">
        <v>210</v>
      </c>
      <c r="CQ55" s="43"/>
      <c r="CS55" s="42"/>
      <c r="CT55" s="43"/>
      <c r="CW55" s="42" t="s">
        <v>773</v>
      </c>
      <c r="CX55" s="43">
        <v>269</v>
      </c>
      <c r="DA55" s="42"/>
      <c r="DB55" s="43"/>
      <c r="DE55" s="42"/>
      <c r="DF55" s="43"/>
      <c r="DI55" s="42"/>
      <c r="DJ55" s="43"/>
      <c r="DM55" s="42"/>
      <c r="DN55" s="43"/>
    </row>
    <row r="56" spans="39:118" x14ac:dyDescent="0.15">
      <c r="AM56" s="43"/>
      <c r="AN56" s="43"/>
      <c r="AO56" s="43"/>
      <c r="AP56" s="43"/>
      <c r="AQ56" s="43"/>
      <c r="AR56" s="26"/>
      <c r="AS56" s="42" t="s">
        <v>774</v>
      </c>
      <c r="AT56" s="43">
        <v>430</v>
      </c>
      <c r="AU56" s="43"/>
      <c r="AV56" s="26"/>
      <c r="AW56" s="42"/>
      <c r="AX56" s="43"/>
      <c r="BC56" s="43"/>
      <c r="BE56" s="42"/>
      <c r="BF56" s="43"/>
      <c r="BG56" s="43"/>
      <c r="BI56" s="42"/>
      <c r="BJ56" s="43"/>
      <c r="BK56" s="43"/>
      <c r="BM56" s="42"/>
      <c r="BN56" s="43"/>
      <c r="BO56" s="43"/>
      <c r="BS56" s="43"/>
      <c r="BU56" s="42" t="s">
        <v>776</v>
      </c>
      <c r="BV56" s="43">
        <v>519</v>
      </c>
      <c r="BY56" s="42" t="s">
        <v>777</v>
      </c>
      <c r="BZ56" s="43">
        <v>161</v>
      </c>
      <c r="CC56" s="42"/>
      <c r="CD56" s="43"/>
      <c r="CI56" s="43"/>
      <c r="CK56" s="42"/>
      <c r="CL56" s="43"/>
      <c r="CM56" s="43"/>
      <c r="CO56" s="42" t="s">
        <v>778</v>
      </c>
      <c r="CP56" s="43">
        <v>211</v>
      </c>
      <c r="CQ56" s="43"/>
      <c r="CS56" s="42"/>
      <c r="CT56" s="43"/>
      <c r="CW56" s="42" t="s">
        <v>779</v>
      </c>
      <c r="CX56" s="43">
        <v>270</v>
      </c>
      <c r="DA56" s="42"/>
      <c r="DB56" s="43"/>
      <c r="DE56" s="42"/>
      <c r="DF56" s="43"/>
      <c r="DI56" s="42"/>
      <c r="DJ56" s="43"/>
      <c r="DM56" s="42"/>
      <c r="DN56" s="43"/>
    </row>
    <row r="57" spans="39:118" x14ac:dyDescent="0.15">
      <c r="AM57" s="43"/>
      <c r="AN57" s="43"/>
      <c r="AO57" s="43"/>
      <c r="AP57" s="43"/>
      <c r="AQ57" s="43"/>
      <c r="AR57" s="26"/>
      <c r="AS57" s="42" t="s">
        <v>780</v>
      </c>
      <c r="AT57" s="43">
        <v>431</v>
      </c>
      <c r="AU57" s="43"/>
      <c r="AV57" s="26"/>
      <c r="AW57" s="42"/>
      <c r="AX57" s="43"/>
      <c r="BC57" s="43"/>
      <c r="BE57" s="42"/>
      <c r="BF57" s="43"/>
      <c r="BG57" s="43"/>
      <c r="BI57" s="42"/>
      <c r="BJ57" s="43"/>
      <c r="BK57" s="43"/>
      <c r="BM57" s="42"/>
      <c r="BN57" s="43"/>
      <c r="BO57" s="43"/>
      <c r="BS57" s="43"/>
      <c r="BU57" s="42" t="s">
        <v>781</v>
      </c>
      <c r="BV57" s="43">
        <v>520</v>
      </c>
      <c r="BY57" s="42" t="s">
        <v>782</v>
      </c>
      <c r="BZ57" s="43">
        <v>162</v>
      </c>
      <c r="CC57" s="42"/>
      <c r="CD57" s="43"/>
      <c r="CI57" s="43"/>
      <c r="CK57" s="42"/>
      <c r="CL57" s="43"/>
      <c r="CM57" s="43"/>
      <c r="CO57" s="42" t="s">
        <v>783</v>
      </c>
      <c r="CP57" s="43">
        <v>212</v>
      </c>
      <c r="CQ57" s="43"/>
      <c r="CS57" s="42"/>
      <c r="CT57" s="43"/>
      <c r="CW57" s="42" t="s">
        <v>784</v>
      </c>
      <c r="CX57" s="43">
        <v>271</v>
      </c>
      <c r="DA57" s="42"/>
      <c r="DB57" s="43"/>
      <c r="DE57" s="42"/>
      <c r="DF57" s="43"/>
      <c r="DI57" s="42"/>
      <c r="DJ57" s="43"/>
      <c r="DM57" s="42"/>
      <c r="DN57" s="43"/>
    </row>
    <row r="58" spans="39:118" x14ac:dyDescent="0.15">
      <c r="AM58" s="43"/>
      <c r="AN58" s="43"/>
      <c r="AO58" s="43"/>
      <c r="AP58" s="43"/>
      <c r="AQ58" s="43"/>
      <c r="AR58" s="26"/>
      <c r="AS58" s="42" t="s">
        <v>785</v>
      </c>
      <c r="AT58" s="43">
        <v>432</v>
      </c>
      <c r="AU58" s="43"/>
      <c r="AV58" s="26"/>
      <c r="AW58" s="42"/>
      <c r="AX58" s="43"/>
      <c r="BC58" s="43"/>
      <c r="BE58" s="42"/>
      <c r="BF58" s="43"/>
      <c r="BG58" s="43"/>
      <c r="BI58" s="42"/>
      <c r="BJ58" s="43"/>
      <c r="BK58" s="43"/>
      <c r="BM58" s="42"/>
      <c r="BN58" s="43"/>
      <c r="BO58" s="43"/>
      <c r="BS58" s="43"/>
      <c r="BU58" s="42" t="s">
        <v>786</v>
      </c>
      <c r="BV58" s="43">
        <v>521</v>
      </c>
      <c r="BY58" s="42" t="s">
        <v>787</v>
      </c>
      <c r="BZ58" s="43">
        <v>163</v>
      </c>
      <c r="CC58" s="42"/>
      <c r="CD58" s="43"/>
      <c r="CI58" s="43"/>
      <c r="CK58" s="42"/>
      <c r="CL58" s="43"/>
      <c r="CM58" s="43"/>
      <c r="CO58" s="42" t="s">
        <v>788</v>
      </c>
      <c r="CP58" s="43">
        <v>213</v>
      </c>
      <c r="CQ58" s="43"/>
      <c r="CS58" s="42"/>
      <c r="CT58" s="43"/>
      <c r="CW58" s="42" t="s">
        <v>789</v>
      </c>
      <c r="CX58" s="43">
        <v>668</v>
      </c>
      <c r="DA58" s="42"/>
      <c r="DB58" s="43"/>
      <c r="DE58" s="42"/>
      <c r="DF58" s="43"/>
      <c r="DI58" s="42"/>
      <c r="DJ58" s="43"/>
      <c r="DM58" s="42"/>
      <c r="DN58" s="43"/>
    </row>
    <row r="59" spans="39:118" x14ac:dyDescent="0.15">
      <c r="AM59" s="43"/>
      <c r="AN59" s="43"/>
      <c r="AO59" s="43"/>
      <c r="AP59" s="43"/>
      <c r="AQ59" s="43"/>
      <c r="AR59" s="26"/>
      <c r="AS59" s="42" t="s">
        <v>790</v>
      </c>
      <c r="AT59" s="43">
        <v>433</v>
      </c>
      <c r="AU59" s="43"/>
      <c r="AV59" s="26"/>
      <c r="AW59" s="42"/>
      <c r="AX59" s="43"/>
      <c r="BC59" s="43"/>
      <c r="BE59" s="42"/>
      <c r="BF59" s="43"/>
      <c r="BG59" s="43"/>
      <c r="BI59" s="42"/>
      <c r="BJ59" s="43"/>
      <c r="BK59" s="43"/>
      <c r="BM59" s="42"/>
      <c r="BN59" s="43"/>
      <c r="BO59" s="43"/>
      <c r="BS59" s="43"/>
      <c r="BU59" s="42" t="s">
        <v>791</v>
      </c>
      <c r="BV59" s="43">
        <v>522</v>
      </c>
      <c r="BY59" s="42" t="s">
        <v>792</v>
      </c>
      <c r="BZ59" s="43">
        <v>164</v>
      </c>
      <c r="CC59" s="42"/>
      <c r="CD59" s="43"/>
      <c r="CI59" s="43"/>
      <c r="CK59" s="42"/>
      <c r="CL59" s="43"/>
      <c r="CM59" s="43"/>
      <c r="CO59" s="42" t="s">
        <v>793</v>
      </c>
      <c r="CP59" s="43">
        <v>214</v>
      </c>
      <c r="CQ59" s="43"/>
      <c r="CS59" s="42"/>
      <c r="CT59" s="43"/>
      <c r="DA59" s="42"/>
      <c r="DB59" s="43"/>
      <c r="DE59" s="42"/>
      <c r="DF59" s="43"/>
      <c r="DI59" s="42"/>
      <c r="DJ59" s="43"/>
      <c r="DM59" s="42"/>
      <c r="DN59" s="43"/>
    </row>
    <row r="60" spans="39:118" x14ac:dyDescent="0.15">
      <c r="AM60" s="43"/>
      <c r="AN60" s="43"/>
      <c r="AO60" s="43"/>
      <c r="AP60" s="43"/>
      <c r="AQ60" s="43"/>
      <c r="AR60" s="26"/>
      <c r="AS60" s="42" t="s">
        <v>794</v>
      </c>
      <c r="AT60" s="43">
        <v>434</v>
      </c>
      <c r="AU60" s="43"/>
      <c r="AV60" s="26"/>
      <c r="AW60" s="42"/>
      <c r="AX60" s="43"/>
      <c r="BC60" s="43"/>
      <c r="BE60" s="42"/>
      <c r="BF60" s="43"/>
      <c r="BG60" s="43"/>
      <c r="BI60" s="42"/>
      <c r="BJ60" s="43"/>
      <c r="BK60" s="43"/>
      <c r="BM60" s="42"/>
      <c r="BN60" s="43"/>
      <c r="BO60" s="43"/>
      <c r="BS60" s="43"/>
      <c r="BU60" s="42" t="s">
        <v>795</v>
      </c>
      <c r="BV60" s="43">
        <v>523</v>
      </c>
      <c r="BY60" s="42" t="s">
        <v>796</v>
      </c>
      <c r="BZ60" s="43">
        <v>165</v>
      </c>
      <c r="CC60" s="42"/>
      <c r="CD60" s="43"/>
      <c r="CI60" s="43"/>
      <c r="CK60" s="42"/>
      <c r="CL60" s="43"/>
      <c r="CM60" s="43"/>
      <c r="CO60" s="42" t="s">
        <v>797</v>
      </c>
      <c r="CP60" s="43">
        <v>215</v>
      </c>
      <c r="CQ60" s="43"/>
      <c r="CS60" s="42"/>
      <c r="CT60" s="43"/>
      <c r="CW60" s="42"/>
      <c r="CX60" s="43"/>
      <c r="DA60" s="42"/>
      <c r="DB60" s="43"/>
      <c r="DE60" s="42"/>
      <c r="DF60" s="43"/>
      <c r="DI60" s="42"/>
      <c r="DJ60" s="43"/>
      <c r="DM60" s="42"/>
      <c r="DN60" s="43"/>
    </row>
    <row r="61" spans="39:118" x14ac:dyDescent="0.15">
      <c r="AM61" s="43"/>
      <c r="AN61" s="43"/>
      <c r="AO61" s="43"/>
      <c r="AP61" s="43"/>
      <c r="AQ61" s="43"/>
      <c r="AR61" s="26"/>
      <c r="AS61" s="42" t="s">
        <v>798</v>
      </c>
      <c r="AT61" s="43">
        <v>435</v>
      </c>
      <c r="AU61" s="43"/>
      <c r="AV61" s="26"/>
      <c r="AW61" s="42"/>
      <c r="AX61" s="43"/>
      <c r="BC61" s="43"/>
      <c r="BE61" s="42"/>
      <c r="BF61" s="43"/>
      <c r="BG61" s="43"/>
      <c r="BI61" s="42"/>
      <c r="BJ61" s="43"/>
      <c r="BK61" s="43"/>
      <c r="BM61" s="42"/>
      <c r="BN61" s="43"/>
      <c r="BO61" s="43"/>
      <c r="BS61" s="43"/>
      <c r="BU61" s="42" t="s">
        <v>799</v>
      </c>
      <c r="BV61" s="43">
        <v>524</v>
      </c>
      <c r="BY61" s="42" t="s">
        <v>800</v>
      </c>
      <c r="BZ61" s="43">
        <v>166</v>
      </c>
      <c r="CC61" s="42"/>
      <c r="CD61" s="43"/>
      <c r="CI61" s="43"/>
      <c r="CK61" s="42"/>
      <c r="CL61" s="43"/>
      <c r="CM61" s="43"/>
      <c r="CO61" s="42" t="s">
        <v>801</v>
      </c>
      <c r="CP61" s="43">
        <v>216</v>
      </c>
      <c r="CQ61" s="43"/>
      <c r="CS61" s="42"/>
      <c r="CT61" s="43"/>
      <c r="CW61" s="42"/>
      <c r="CX61" s="43"/>
      <c r="DA61" s="42"/>
      <c r="DB61" s="43"/>
      <c r="DE61" s="42"/>
      <c r="DF61" s="43"/>
      <c r="DI61" s="42"/>
      <c r="DJ61" s="43"/>
      <c r="DM61" s="42"/>
      <c r="DN61" s="43"/>
    </row>
    <row r="62" spans="39:118" x14ac:dyDescent="0.15">
      <c r="AM62" s="43"/>
      <c r="AN62" s="43"/>
      <c r="AO62" s="43"/>
      <c r="AP62" s="43"/>
      <c r="AQ62" s="43"/>
      <c r="AR62" s="26"/>
      <c r="AS62" s="42" t="s">
        <v>802</v>
      </c>
      <c r="AT62" s="43">
        <v>436</v>
      </c>
      <c r="AU62" s="43"/>
      <c r="AV62" s="26"/>
      <c r="AW62" s="42"/>
      <c r="AX62" s="43"/>
      <c r="BC62" s="43"/>
      <c r="BE62" s="42"/>
      <c r="BF62" s="43"/>
      <c r="BG62" s="43"/>
      <c r="BI62" s="42"/>
      <c r="BJ62" s="43"/>
      <c r="BK62" s="43"/>
      <c r="BM62" s="42"/>
      <c r="BN62" s="43"/>
      <c r="BO62" s="43"/>
      <c r="BS62" s="43"/>
      <c r="BU62" s="42" t="s">
        <v>803</v>
      </c>
      <c r="BV62" s="43">
        <v>525</v>
      </c>
      <c r="BY62" s="42" t="s">
        <v>804</v>
      </c>
      <c r="BZ62" s="43">
        <v>167</v>
      </c>
      <c r="CC62" s="42"/>
      <c r="CD62" s="43"/>
      <c r="CI62" s="43"/>
      <c r="CK62" s="42"/>
      <c r="CL62" s="43"/>
      <c r="CM62" s="43"/>
      <c r="CO62" s="42" t="s">
        <v>805</v>
      </c>
      <c r="CP62" s="43">
        <v>217</v>
      </c>
      <c r="CQ62" s="43"/>
      <c r="CS62" s="42"/>
      <c r="CT62" s="43"/>
      <c r="CW62" s="42"/>
      <c r="CX62" s="43"/>
      <c r="DA62" s="42"/>
      <c r="DB62" s="43"/>
      <c r="DE62" s="42"/>
      <c r="DF62" s="43"/>
      <c r="DI62" s="42"/>
      <c r="DJ62" s="43"/>
      <c r="DM62" s="42"/>
      <c r="DN62" s="43"/>
    </row>
    <row r="63" spans="39:118" x14ac:dyDescent="0.15">
      <c r="AM63" s="43"/>
      <c r="AN63" s="43"/>
      <c r="AO63" s="43"/>
      <c r="AP63" s="43"/>
      <c r="AQ63" s="43"/>
      <c r="AR63" s="26"/>
      <c r="AS63" s="42" t="s">
        <v>806</v>
      </c>
      <c r="AT63" s="43">
        <v>437</v>
      </c>
      <c r="AU63" s="43"/>
      <c r="AV63" s="26"/>
      <c r="AW63" s="42"/>
      <c r="AX63" s="43"/>
      <c r="BC63" s="43"/>
      <c r="BE63" s="42"/>
      <c r="BF63" s="43"/>
      <c r="BG63" s="43"/>
      <c r="BI63" s="42"/>
      <c r="BJ63" s="43"/>
      <c r="BK63" s="43"/>
      <c r="BM63" s="42"/>
      <c r="BN63" s="43"/>
      <c r="BO63" s="43"/>
      <c r="BS63" s="43"/>
      <c r="BU63" s="42" t="s">
        <v>807</v>
      </c>
      <c r="BV63" s="43">
        <v>526</v>
      </c>
      <c r="BY63" s="42" t="s">
        <v>808</v>
      </c>
      <c r="BZ63" s="43">
        <v>168</v>
      </c>
      <c r="CC63" s="42"/>
      <c r="CD63" s="43"/>
      <c r="CI63" s="43"/>
      <c r="CK63" s="42"/>
      <c r="CL63" s="43"/>
      <c r="CM63" s="43"/>
      <c r="CO63" s="42" t="s">
        <v>809</v>
      </c>
      <c r="CP63" s="43">
        <v>218</v>
      </c>
      <c r="CQ63" s="43"/>
      <c r="CS63" s="42"/>
      <c r="CT63" s="43"/>
      <c r="CW63" s="42"/>
      <c r="CX63" s="43"/>
      <c r="DA63" s="42"/>
      <c r="DB63" s="43"/>
      <c r="DE63" s="42"/>
      <c r="DF63" s="43"/>
      <c r="DI63" s="42"/>
      <c r="DJ63" s="43"/>
      <c r="DM63" s="42"/>
      <c r="DN63" s="43"/>
    </row>
    <row r="64" spans="39:118" x14ac:dyDescent="0.15">
      <c r="AM64" s="43"/>
      <c r="AN64" s="43"/>
      <c r="AO64" s="43"/>
      <c r="AP64" s="43"/>
      <c r="AQ64" s="43"/>
      <c r="AR64" s="26"/>
      <c r="AS64" s="42" t="s">
        <v>810</v>
      </c>
      <c r="AT64" s="43">
        <v>438</v>
      </c>
      <c r="AU64" s="43"/>
      <c r="AV64" s="26"/>
      <c r="AW64" s="42"/>
      <c r="AX64" s="43"/>
      <c r="BC64" s="43"/>
      <c r="BE64" s="42"/>
      <c r="BF64" s="43"/>
      <c r="BG64" s="43"/>
      <c r="BI64" s="42"/>
      <c r="BJ64" s="43"/>
      <c r="BK64" s="43"/>
      <c r="BM64" s="42"/>
      <c r="BN64" s="43"/>
      <c r="BO64" s="43"/>
      <c r="BS64" s="43"/>
      <c r="BU64" s="42" t="s">
        <v>811</v>
      </c>
      <c r="BV64" s="43">
        <v>527</v>
      </c>
      <c r="BY64" s="42" t="s">
        <v>812</v>
      </c>
      <c r="BZ64" s="43">
        <v>169</v>
      </c>
      <c r="CC64" s="42"/>
      <c r="CD64" s="43"/>
      <c r="CI64" s="43"/>
      <c r="CK64" s="42"/>
      <c r="CL64" s="43"/>
      <c r="CM64" s="43"/>
      <c r="CO64" s="42" t="s">
        <v>813</v>
      </c>
      <c r="CP64" s="43">
        <v>219</v>
      </c>
      <c r="CQ64" s="43"/>
      <c r="CS64" s="42"/>
      <c r="CT64" s="43"/>
      <c r="CW64" s="42"/>
      <c r="CX64" s="43"/>
      <c r="DA64" s="42"/>
      <c r="DB64" s="43"/>
      <c r="DE64" s="42"/>
      <c r="DF64" s="43"/>
      <c r="DI64" s="42"/>
      <c r="DJ64" s="43"/>
      <c r="DM64" s="42"/>
      <c r="DN64" s="43"/>
    </row>
    <row r="65" spans="39:118" x14ac:dyDescent="0.15">
      <c r="AM65" s="43"/>
      <c r="AN65" s="43"/>
      <c r="AO65" s="43"/>
      <c r="AP65" s="43"/>
      <c r="AQ65" s="43"/>
      <c r="AR65" s="26"/>
      <c r="AS65" s="42" t="s">
        <v>814</v>
      </c>
      <c r="AT65" s="43">
        <v>439</v>
      </c>
      <c r="AU65" s="43"/>
      <c r="AV65" s="26"/>
      <c r="AW65" s="42"/>
      <c r="AX65" s="43"/>
      <c r="BC65" s="43"/>
      <c r="BE65" s="42"/>
      <c r="BF65" s="43"/>
      <c r="BG65" s="43"/>
      <c r="BI65" s="42"/>
      <c r="BJ65" s="43"/>
      <c r="BK65" s="43"/>
      <c r="BM65" s="42"/>
      <c r="BN65" s="43"/>
      <c r="BO65" s="43"/>
      <c r="BS65" s="43"/>
      <c r="BU65" s="42" t="s">
        <v>815</v>
      </c>
      <c r="BV65" s="43">
        <v>528</v>
      </c>
      <c r="BY65" s="42" t="s">
        <v>816</v>
      </c>
      <c r="BZ65" s="43">
        <v>170</v>
      </c>
      <c r="CC65" s="42"/>
      <c r="CD65" s="43"/>
      <c r="CI65" s="43"/>
      <c r="CK65" s="42"/>
      <c r="CL65" s="43"/>
      <c r="CM65" s="43"/>
      <c r="CO65" s="42" t="s">
        <v>817</v>
      </c>
      <c r="CP65" s="43">
        <v>220</v>
      </c>
      <c r="CQ65" s="43"/>
      <c r="CS65" s="42"/>
      <c r="CT65" s="43"/>
      <c r="CW65" s="42"/>
      <c r="CX65" s="43"/>
      <c r="DA65" s="42"/>
      <c r="DB65" s="43"/>
      <c r="DE65" s="42"/>
      <c r="DF65" s="43"/>
      <c r="DI65" s="42"/>
      <c r="DJ65" s="43"/>
      <c r="DM65" s="42"/>
      <c r="DN65" s="43"/>
    </row>
    <row r="66" spans="39:118" x14ac:dyDescent="0.15">
      <c r="AM66" s="43"/>
      <c r="AN66" s="43"/>
      <c r="AO66" s="43"/>
      <c r="AP66" s="43"/>
      <c r="AQ66" s="43"/>
      <c r="AR66" s="26"/>
      <c r="AS66" s="42" t="s">
        <v>818</v>
      </c>
      <c r="AT66" s="43">
        <v>440</v>
      </c>
      <c r="AU66" s="43"/>
      <c r="AV66" s="26"/>
      <c r="AW66" s="42"/>
      <c r="AX66" s="43"/>
      <c r="BC66" s="43"/>
      <c r="BE66" s="42"/>
      <c r="BF66" s="43"/>
      <c r="BG66" s="43"/>
      <c r="BI66" s="42"/>
      <c r="BJ66" s="43"/>
      <c r="BK66" s="43"/>
      <c r="BM66" s="42"/>
      <c r="BN66" s="43"/>
      <c r="BO66" s="43"/>
      <c r="BS66" s="43"/>
      <c r="BU66" s="42" t="s">
        <v>819</v>
      </c>
      <c r="BV66" s="43">
        <v>529</v>
      </c>
      <c r="BY66" s="42" t="s">
        <v>820</v>
      </c>
      <c r="BZ66" s="43">
        <v>171</v>
      </c>
      <c r="CC66" s="42"/>
      <c r="CD66" s="43"/>
      <c r="CI66" s="43"/>
      <c r="CK66" s="42"/>
      <c r="CL66" s="43"/>
      <c r="CM66" s="43"/>
      <c r="CO66" s="42" t="s">
        <v>821</v>
      </c>
      <c r="CP66" s="43">
        <v>221</v>
      </c>
      <c r="CQ66" s="43"/>
      <c r="CS66" s="42"/>
      <c r="CT66" s="43"/>
      <c r="CW66" s="42"/>
      <c r="CX66" s="43"/>
      <c r="DA66" s="42"/>
      <c r="DB66" s="43"/>
      <c r="DE66" s="42"/>
      <c r="DF66" s="43"/>
      <c r="DI66" s="42"/>
      <c r="DJ66" s="43"/>
      <c r="DM66" s="42"/>
      <c r="DN66" s="43"/>
    </row>
    <row r="67" spans="39:118" x14ac:dyDescent="0.15">
      <c r="AM67" s="43"/>
      <c r="AN67" s="43"/>
      <c r="AO67" s="43"/>
      <c r="AP67" s="43"/>
      <c r="AQ67" s="43"/>
      <c r="AR67" s="26"/>
      <c r="AS67" s="42" t="s">
        <v>822</v>
      </c>
      <c r="AT67" s="43">
        <v>441</v>
      </c>
      <c r="AU67" s="43"/>
      <c r="AV67" s="26"/>
      <c r="AW67" s="42"/>
      <c r="AX67" s="43"/>
      <c r="BC67" s="43"/>
      <c r="BE67" s="42"/>
      <c r="BF67" s="43"/>
      <c r="BG67" s="43"/>
      <c r="BI67" s="42"/>
      <c r="BJ67" s="43"/>
      <c r="BK67" s="43"/>
      <c r="BM67" s="42"/>
      <c r="BN67" s="43"/>
      <c r="BO67" s="43"/>
      <c r="BS67" s="43"/>
      <c r="BU67" s="42" t="s">
        <v>823</v>
      </c>
      <c r="BV67" s="43">
        <v>530</v>
      </c>
      <c r="BY67" s="42" t="s">
        <v>824</v>
      </c>
      <c r="BZ67" s="43">
        <v>172</v>
      </c>
      <c r="CC67" s="42"/>
      <c r="CD67" s="43"/>
      <c r="CI67" s="43"/>
      <c r="CK67" s="42"/>
      <c r="CL67" s="43"/>
      <c r="CM67" s="43"/>
      <c r="CO67" s="42" t="s">
        <v>825</v>
      </c>
      <c r="CP67" s="43">
        <v>222</v>
      </c>
      <c r="CQ67" s="43"/>
      <c r="CS67" s="42"/>
      <c r="CT67" s="43"/>
      <c r="CW67" s="42"/>
      <c r="CX67" s="43"/>
      <c r="DA67" s="42"/>
      <c r="DB67" s="43"/>
      <c r="DE67" s="42"/>
      <c r="DF67" s="43"/>
      <c r="DI67" s="42"/>
      <c r="DJ67" s="43"/>
      <c r="DM67" s="42"/>
      <c r="DN67" s="43"/>
    </row>
    <row r="68" spans="39:118" x14ac:dyDescent="0.15">
      <c r="AM68" s="43"/>
      <c r="AN68" s="43"/>
      <c r="AO68" s="43"/>
      <c r="AP68" s="43"/>
      <c r="AQ68" s="43"/>
      <c r="AR68" s="26"/>
      <c r="AS68" s="42" t="s">
        <v>826</v>
      </c>
      <c r="AT68" s="43">
        <v>442</v>
      </c>
      <c r="AU68" s="43"/>
      <c r="AV68" s="26"/>
      <c r="AW68" s="42"/>
      <c r="AX68" s="43"/>
      <c r="BC68" s="43"/>
      <c r="BE68" s="42"/>
      <c r="BF68" s="43"/>
      <c r="BG68" s="43"/>
      <c r="BI68" s="42"/>
      <c r="BJ68" s="43"/>
      <c r="BK68" s="43"/>
      <c r="BM68" s="42"/>
      <c r="BN68" s="43"/>
      <c r="BO68" s="43"/>
      <c r="BS68" s="43"/>
      <c r="BU68" s="42"/>
      <c r="BV68" s="43"/>
      <c r="BW68" s="43"/>
      <c r="BY68" s="42" t="s">
        <v>827</v>
      </c>
      <c r="BZ68" s="43">
        <v>173</v>
      </c>
      <c r="CC68" s="42"/>
      <c r="CD68" s="43"/>
      <c r="CI68" s="43"/>
      <c r="CK68" s="42"/>
      <c r="CL68" s="43"/>
      <c r="CM68" s="43"/>
      <c r="CO68" s="42" t="s">
        <v>828</v>
      </c>
      <c r="CP68" s="43">
        <v>223</v>
      </c>
      <c r="CQ68" s="43"/>
      <c r="CS68" s="42"/>
      <c r="CT68" s="43"/>
      <c r="CW68" s="42"/>
      <c r="CX68" s="43"/>
      <c r="DA68" s="42"/>
      <c r="DB68" s="43"/>
      <c r="DE68" s="42"/>
      <c r="DF68" s="43"/>
      <c r="DI68" s="42"/>
      <c r="DJ68" s="43"/>
      <c r="DM68" s="42"/>
      <c r="DN68" s="43"/>
    </row>
    <row r="69" spans="39:118" x14ac:dyDescent="0.15">
      <c r="AM69" s="43"/>
      <c r="AN69" s="43"/>
      <c r="AO69" s="43"/>
      <c r="AP69" s="43"/>
      <c r="AQ69" s="43"/>
      <c r="AR69" s="26"/>
      <c r="AS69" s="42" t="s">
        <v>829</v>
      </c>
      <c r="AT69" s="43">
        <v>443</v>
      </c>
      <c r="AU69" s="43"/>
      <c r="AV69" s="26"/>
      <c r="AW69" s="42"/>
      <c r="AX69" s="43"/>
      <c r="BC69" s="43"/>
      <c r="BE69" s="42"/>
      <c r="BF69" s="43"/>
      <c r="BG69" s="43"/>
      <c r="BI69" s="42"/>
      <c r="BJ69" s="43"/>
      <c r="BK69" s="43"/>
      <c r="BM69" s="42"/>
      <c r="BN69" s="43"/>
      <c r="BO69" s="43"/>
      <c r="BS69" s="43"/>
      <c r="BU69" s="42"/>
      <c r="BV69" s="43"/>
      <c r="BW69" s="43"/>
      <c r="BY69" s="42" t="s">
        <v>830</v>
      </c>
      <c r="BZ69" s="43">
        <v>174</v>
      </c>
      <c r="CC69" s="42"/>
      <c r="CD69" s="43"/>
      <c r="CI69" s="43"/>
      <c r="CK69" s="42"/>
      <c r="CL69" s="43"/>
      <c r="CM69" s="43"/>
      <c r="CO69" s="42" t="s">
        <v>831</v>
      </c>
      <c r="CP69" s="43">
        <v>224</v>
      </c>
      <c r="CQ69" s="43"/>
      <c r="CS69" s="42"/>
      <c r="CT69" s="43"/>
      <c r="CW69" s="42"/>
      <c r="CX69" s="43"/>
      <c r="DA69" s="42"/>
      <c r="DB69" s="43"/>
      <c r="DE69" s="42"/>
      <c r="DF69" s="43"/>
      <c r="DI69" s="42"/>
      <c r="DJ69" s="43"/>
      <c r="DM69" s="42"/>
      <c r="DN69" s="43"/>
    </row>
    <row r="70" spans="39:118" x14ac:dyDescent="0.15">
      <c r="AM70" s="43"/>
      <c r="AN70" s="43"/>
      <c r="AO70" s="43"/>
      <c r="AP70" s="43"/>
      <c r="AQ70" s="43"/>
      <c r="AR70" s="26"/>
      <c r="AS70" s="42" t="s">
        <v>832</v>
      </c>
      <c r="AT70" s="43">
        <v>444</v>
      </c>
      <c r="AU70" s="43"/>
      <c r="AV70" s="26"/>
      <c r="AW70" s="42"/>
      <c r="AX70" s="43"/>
      <c r="BC70" s="43"/>
      <c r="BE70" s="42"/>
      <c r="BF70" s="43"/>
      <c r="BG70" s="43"/>
      <c r="BK70" s="43"/>
      <c r="BM70" s="42"/>
      <c r="BN70" s="43"/>
      <c r="BO70" s="43"/>
      <c r="BS70" s="43"/>
      <c r="BU70" s="42"/>
      <c r="BV70" s="43"/>
      <c r="BW70" s="43"/>
      <c r="BY70" s="42" t="s">
        <v>833</v>
      </c>
      <c r="BZ70" s="43">
        <v>272</v>
      </c>
      <c r="CC70" s="42"/>
      <c r="CD70" s="43"/>
      <c r="CI70" s="43"/>
      <c r="CK70" s="42"/>
      <c r="CL70" s="43"/>
      <c r="CM70" s="43"/>
      <c r="CO70" s="42" t="s">
        <v>834</v>
      </c>
      <c r="CP70" s="43">
        <v>225</v>
      </c>
      <c r="CQ70" s="43"/>
      <c r="CS70" s="42"/>
      <c r="CT70" s="43"/>
      <c r="CW70" s="42"/>
      <c r="CX70" s="43"/>
      <c r="DA70" s="42"/>
      <c r="DB70" s="43"/>
      <c r="DE70" s="42"/>
      <c r="DF70" s="43"/>
      <c r="DI70" s="42"/>
      <c r="DJ70" s="43"/>
      <c r="DM70" s="42"/>
      <c r="DN70" s="43"/>
    </row>
    <row r="71" spans="39:118" x14ac:dyDescent="0.15">
      <c r="AM71" s="43"/>
      <c r="AN71" s="43"/>
      <c r="AO71" s="43"/>
      <c r="AP71" s="43"/>
      <c r="AQ71" s="43"/>
      <c r="AR71" s="26"/>
      <c r="AS71" s="42" t="s">
        <v>835</v>
      </c>
      <c r="AT71" s="43">
        <v>445</v>
      </c>
      <c r="AU71" s="43"/>
      <c r="AV71" s="26"/>
      <c r="AW71" s="42"/>
      <c r="AX71" s="43"/>
      <c r="BC71" s="43"/>
      <c r="BE71" s="42"/>
      <c r="BF71" s="43"/>
      <c r="BG71" s="43"/>
      <c r="BK71" s="43"/>
      <c r="BM71" s="42"/>
      <c r="BN71" s="43"/>
      <c r="BO71" s="43"/>
      <c r="BS71" s="43"/>
      <c r="BU71" s="42"/>
      <c r="BV71" s="43"/>
      <c r="BW71" s="43"/>
      <c r="BY71" s="42" t="s">
        <v>836</v>
      </c>
      <c r="BZ71" s="43">
        <v>273</v>
      </c>
      <c r="CC71" s="42"/>
      <c r="CD71" s="43"/>
      <c r="CI71" s="43"/>
      <c r="CK71" s="42"/>
      <c r="CL71" s="43"/>
      <c r="CM71" s="43"/>
      <c r="CO71" s="42" t="s">
        <v>837</v>
      </c>
      <c r="CP71" s="43">
        <v>226</v>
      </c>
      <c r="CQ71" s="43"/>
      <c r="CS71" s="42"/>
      <c r="CT71" s="43"/>
      <c r="CW71" s="42"/>
      <c r="CX71" s="43"/>
      <c r="DA71" s="42"/>
      <c r="DB71" s="43"/>
      <c r="DE71" s="42"/>
      <c r="DF71" s="43"/>
      <c r="DI71" s="42"/>
      <c r="DJ71" s="43"/>
      <c r="DM71" s="42"/>
      <c r="DN71" s="43"/>
    </row>
    <row r="72" spans="39:118" x14ac:dyDescent="0.15">
      <c r="AM72" s="43"/>
      <c r="AN72" s="43"/>
      <c r="AO72" s="43"/>
      <c r="AP72" s="43"/>
      <c r="AQ72" s="43"/>
      <c r="AR72" s="26"/>
      <c r="AS72" s="42" t="s">
        <v>838</v>
      </c>
      <c r="AT72" s="43">
        <v>446</v>
      </c>
      <c r="AU72" s="43"/>
      <c r="AV72" s="26"/>
      <c r="AW72" s="42"/>
      <c r="AX72" s="43"/>
      <c r="BC72" s="43"/>
      <c r="BE72" s="42"/>
      <c r="BF72" s="43"/>
      <c r="BG72" s="43"/>
      <c r="BK72" s="43"/>
      <c r="BM72" s="42"/>
      <c r="BN72" s="43"/>
      <c r="BO72" s="43"/>
      <c r="BS72" s="43"/>
      <c r="BU72" s="42"/>
      <c r="BV72" s="43"/>
      <c r="BW72" s="43"/>
      <c r="BY72" s="42" t="s">
        <v>839</v>
      </c>
      <c r="BZ72" s="43">
        <v>274</v>
      </c>
      <c r="CC72" s="42"/>
      <c r="CD72" s="43"/>
      <c r="CI72" s="43"/>
      <c r="CK72" s="42"/>
      <c r="CL72" s="43"/>
      <c r="CM72" s="43"/>
      <c r="CO72" s="42" t="s">
        <v>840</v>
      </c>
      <c r="CP72" s="43">
        <v>227</v>
      </c>
      <c r="CQ72" s="43"/>
      <c r="CS72" s="42"/>
      <c r="CT72" s="43"/>
      <c r="CW72" s="42"/>
      <c r="CX72" s="43"/>
      <c r="DA72" s="42"/>
      <c r="DB72" s="43"/>
      <c r="DE72" s="42"/>
      <c r="DF72" s="43"/>
      <c r="DI72" s="42"/>
      <c r="DJ72" s="43"/>
      <c r="DM72" s="42"/>
      <c r="DN72" s="43"/>
    </row>
    <row r="73" spans="39:118" x14ac:dyDescent="0.15">
      <c r="AM73" s="43"/>
      <c r="AN73" s="43"/>
      <c r="AO73" s="43"/>
      <c r="AP73" s="43"/>
      <c r="AQ73" s="43"/>
      <c r="AR73" s="26"/>
      <c r="AS73" s="42" t="s">
        <v>841</v>
      </c>
      <c r="AT73" s="43">
        <v>447</v>
      </c>
      <c r="AU73" s="43"/>
      <c r="AV73" s="26"/>
      <c r="AW73" s="42"/>
      <c r="AX73" s="43"/>
      <c r="BC73" s="43"/>
      <c r="BE73" s="42"/>
      <c r="BF73" s="43"/>
      <c r="BG73" s="43"/>
      <c r="BK73" s="43"/>
      <c r="BM73" s="42"/>
      <c r="BN73" s="43"/>
      <c r="BO73" s="43"/>
      <c r="BS73" s="43"/>
      <c r="BU73" s="42"/>
      <c r="BV73" s="43"/>
      <c r="BW73" s="43"/>
      <c r="BY73" s="42" t="s">
        <v>842</v>
      </c>
      <c r="BZ73" s="43">
        <v>275</v>
      </c>
      <c r="CC73" s="42"/>
      <c r="CD73" s="43"/>
      <c r="CI73" s="43"/>
      <c r="CK73" s="42"/>
      <c r="CL73" s="43"/>
      <c r="CM73" s="43"/>
      <c r="CO73" s="42" t="s">
        <v>177</v>
      </c>
      <c r="CP73" s="43">
        <v>228</v>
      </c>
      <c r="CQ73" s="43"/>
      <c r="CS73" s="42"/>
      <c r="CT73" s="43"/>
      <c r="CW73" s="42"/>
      <c r="CX73" s="43"/>
      <c r="DA73" s="42"/>
      <c r="DB73" s="43"/>
      <c r="DE73" s="42"/>
      <c r="DF73" s="43"/>
      <c r="DI73" s="42"/>
      <c r="DJ73" s="43"/>
      <c r="DM73" s="42"/>
      <c r="DN73" s="43"/>
    </row>
    <row r="74" spans="39:118" x14ac:dyDescent="0.15">
      <c r="AM74" s="43"/>
      <c r="AN74" s="43"/>
      <c r="AO74" s="43"/>
      <c r="AP74" s="43"/>
      <c r="AQ74" s="43"/>
      <c r="AR74" s="26"/>
      <c r="AS74" s="42" t="s">
        <v>843</v>
      </c>
      <c r="AT74" s="43">
        <v>448</v>
      </c>
      <c r="AU74" s="43"/>
      <c r="AV74" s="26"/>
      <c r="AW74" s="42"/>
      <c r="AX74" s="43"/>
      <c r="BC74" s="43"/>
      <c r="BE74" s="42"/>
      <c r="BF74" s="43"/>
      <c r="BG74" s="43"/>
      <c r="BK74" s="43"/>
      <c r="BM74" s="42"/>
      <c r="BN74" s="43"/>
      <c r="BO74" s="43"/>
      <c r="BS74" s="43"/>
      <c r="BU74" s="42"/>
      <c r="BV74" s="43"/>
      <c r="BW74" s="43"/>
      <c r="BY74" s="42" t="s">
        <v>844</v>
      </c>
      <c r="BZ74" s="43">
        <v>669</v>
      </c>
      <c r="CC74" s="42"/>
      <c r="CD74" s="43"/>
      <c r="CI74" s="43"/>
      <c r="CK74" s="42"/>
      <c r="CL74" s="43"/>
      <c r="CM74" s="43"/>
      <c r="CO74" s="42" t="s">
        <v>845</v>
      </c>
      <c r="CP74" s="43">
        <v>229</v>
      </c>
      <c r="CQ74" s="43"/>
      <c r="CS74" s="42"/>
      <c r="CT74" s="43"/>
      <c r="CW74" s="42"/>
      <c r="CX74" s="43"/>
      <c r="DA74" s="42"/>
      <c r="DB74" s="43"/>
      <c r="DE74" s="42"/>
      <c r="DF74" s="43"/>
      <c r="DI74" s="42"/>
      <c r="DJ74" s="43"/>
      <c r="DM74" s="42"/>
      <c r="DN74" s="43"/>
    </row>
    <row r="75" spans="39:118" x14ac:dyDescent="0.15">
      <c r="AM75" s="43"/>
      <c r="AN75" s="43"/>
      <c r="AO75" s="43"/>
      <c r="AP75" s="43"/>
      <c r="AQ75" s="43"/>
      <c r="AR75" s="26"/>
      <c r="AS75" s="42" t="s">
        <v>846</v>
      </c>
      <c r="AT75" s="43">
        <v>449</v>
      </c>
      <c r="AU75" s="43"/>
      <c r="AV75" s="26"/>
      <c r="AW75" s="42"/>
      <c r="AX75" s="43"/>
      <c r="BC75" s="43"/>
      <c r="BE75" s="42"/>
      <c r="BF75" s="43"/>
      <c r="BG75" s="43"/>
      <c r="BK75" s="43"/>
      <c r="BM75" s="42"/>
      <c r="BN75" s="43"/>
      <c r="BO75" s="43"/>
      <c r="BS75" s="43"/>
      <c r="BU75" s="42"/>
      <c r="BV75" s="43"/>
      <c r="BW75" s="43"/>
      <c r="BY75" s="42" t="s">
        <v>847</v>
      </c>
      <c r="BZ75" s="43">
        <v>670</v>
      </c>
      <c r="CC75" s="42"/>
      <c r="CD75" s="43"/>
      <c r="CI75" s="43"/>
      <c r="CK75" s="42"/>
      <c r="CL75" s="43"/>
      <c r="CM75" s="43"/>
      <c r="CO75" s="27" t="s">
        <v>848</v>
      </c>
      <c r="CP75" s="43">
        <v>828</v>
      </c>
      <c r="CS75" s="42"/>
      <c r="CT75" s="43"/>
      <c r="CW75" s="42"/>
      <c r="CX75" s="43"/>
      <c r="DA75" s="42"/>
      <c r="DB75" s="43"/>
      <c r="DE75" s="42"/>
      <c r="DF75" s="43"/>
      <c r="DI75" s="42"/>
      <c r="DJ75" s="43"/>
      <c r="DM75" s="42"/>
      <c r="DN75" s="43"/>
    </row>
    <row r="76" spans="39:118" x14ac:dyDescent="0.15">
      <c r="AM76" s="43"/>
      <c r="AN76" s="43"/>
      <c r="AO76" s="43"/>
      <c r="AP76" s="43"/>
      <c r="AQ76" s="43"/>
      <c r="AR76" s="26"/>
      <c r="AS76" s="42" t="s">
        <v>849</v>
      </c>
      <c r="AT76" s="43">
        <v>450</v>
      </c>
      <c r="AU76" s="43"/>
      <c r="AV76" s="26"/>
      <c r="AW76" s="42"/>
      <c r="AX76" s="43"/>
      <c r="BC76" s="43"/>
      <c r="BE76" s="42"/>
      <c r="BF76" s="43"/>
      <c r="BG76" s="43"/>
      <c r="BK76" s="43"/>
      <c r="BM76" s="42"/>
      <c r="BN76" s="43"/>
      <c r="BO76" s="43"/>
      <c r="BS76" s="43"/>
      <c r="BU76" s="42"/>
      <c r="BV76" s="43"/>
      <c r="BW76" s="43"/>
      <c r="BY76" s="42" t="s">
        <v>850</v>
      </c>
      <c r="BZ76" s="43">
        <v>763</v>
      </c>
      <c r="CC76" s="42"/>
      <c r="CD76" s="43"/>
      <c r="CI76" s="43"/>
      <c r="CK76" s="42"/>
      <c r="CL76" s="43"/>
      <c r="CM76" s="43"/>
      <c r="CS76" s="42"/>
      <c r="CT76" s="43"/>
      <c r="CW76" s="42"/>
      <c r="CX76" s="43"/>
      <c r="DA76" s="42"/>
      <c r="DB76" s="43"/>
      <c r="DE76" s="42"/>
      <c r="DF76" s="43"/>
      <c r="DI76" s="42"/>
      <c r="DJ76" s="43"/>
      <c r="DM76" s="42"/>
      <c r="DN76" s="43"/>
    </row>
    <row r="77" spans="39:118" x14ac:dyDescent="0.15">
      <c r="AM77" s="43"/>
      <c r="AN77" s="43"/>
      <c r="AO77" s="43"/>
      <c r="AP77" s="43"/>
      <c r="AQ77" s="43"/>
      <c r="AR77" s="26"/>
      <c r="AS77" s="42" t="s">
        <v>851</v>
      </c>
      <c r="AT77" s="43">
        <v>451</v>
      </c>
      <c r="AU77" s="43"/>
      <c r="AV77" s="26"/>
      <c r="AW77" s="42"/>
      <c r="AX77" s="43"/>
      <c r="BC77" s="43"/>
      <c r="BE77" s="42"/>
      <c r="BF77" s="43"/>
      <c r="BG77" s="43"/>
      <c r="BK77" s="43"/>
      <c r="BM77" s="42"/>
      <c r="BN77" s="43"/>
      <c r="BO77" s="43"/>
      <c r="BS77" s="43"/>
      <c r="BU77" s="42"/>
      <c r="BV77" s="43"/>
      <c r="BW77" s="43"/>
      <c r="BY77" s="42" t="s">
        <v>852</v>
      </c>
      <c r="BZ77" s="43">
        <v>764</v>
      </c>
      <c r="CC77" s="42"/>
      <c r="CD77" s="43"/>
      <c r="CI77" s="43"/>
      <c r="CK77" s="42"/>
      <c r="CL77" s="43"/>
      <c r="CM77" s="43"/>
      <c r="CS77" s="42"/>
      <c r="CT77" s="43"/>
      <c r="CW77" s="42"/>
      <c r="CX77" s="43"/>
      <c r="DA77" s="42"/>
      <c r="DB77" s="43"/>
      <c r="DE77" s="42"/>
      <c r="DF77" s="43"/>
      <c r="DI77" s="42"/>
      <c r="DJ77" s="43"/>
      <c r="DM77" s="42"/>
      <c r="DN77" s="43"/>
    </row>
    <row r="78" spans="39:118" x14ac:dyDescent="0.15">
      <c r="AM78" s="43"/>
      <c r="AN78" s="43"/>
      <c r="AO78" s="43"/>
      <c r="AP78" s="43"/>
      <c r="AQ78" s="43"/>
      <c r="AR78" s="26"/>
      <c r="AS78" s="42" t="s">
        <v>853</v>
      </c>
      <c r="AT78" s="43">
        <v>667</v>
      </c>
      <c r="AU78" s="43"/>
      <c r="AV78" s="26"/>
      <c r="AW78" s="42"/>
      <c r="AX78" s="43"/>
      <c r="BC78" s="43"/>
      <c r="BE78" s="42"/>
      <c r="BF78" s="43"/>
      <c r="BG78" s="43"/>
      <c r="BK78" s="43"/>
      <c r="BM78" s="42"/>
      <c r="BN78" s="43"/>
      <c r="BO78" s="43"/>
      <c r="BS78" s="43"/>
      <c r="BU78" s="42"/>
      <c r="BV78" s="43"/>
      <c r="BW78" s="43"/>
      <c r="BY78" s="42" t="s">
        <v>854</v>
      </c>
      <c r="BZ78" s="43">
        <v>838</v>
      </c>
      <c r="CC78" s="42"/>
      <c r="CD78" s="43"/>
      <c r="CI78" s="43"/>
      <c r="CK78" s="42"/>
      <c r="CL78" s="43"/>
      <c r="CM78" s="43"/>
      <c r="CS78" s="42"/>
      <c r="CT78" s="43"/>
      <c r="CW78" s="42"/>
      <c r="CX78" s="43"/>
      <c r="DA78" s="42"/>
      <c r="DB78" s="43"/>
      <c r="DE78" s="42"/>
      <c r="DF78" s="43"/>
      <c r="DI78" s="42"/>
      <c r="DJ78" s="43"/>
      <c r="DM78" s="42"/>
      <c r="DN78" s="43"/>
    </row>
    <row r="79" spans="39:118" x14ac:dyDescent="0.15">
      <c r="AM79" s="43"/>
      <c r="AN79" s="43"/>
      <c r="AO79" s="43"/>
      <c r="AP79" s="43"/>
      <c r="AQ79" s="43"/>
      <c r="AR79" s="26"/>
      <c r="AS79" s="42" t="s">
        <v>855</v>
      </c>
      <c r="AT79" s="43">
        <v>765</v>
      </c>
      <c r="AU79" s="43"/>
      <c r="AV79" s="26"/>
      <c r="AW79" s="42"/>
      <c r="AX79" s="43"/>
      <c r="BC79" s="43"/>
      <c r="BE79" s="42"/>
      <c r="BF79" s="43"/>
      <c r="BG79" s="43"/>
      <c r="BK79" s="43"/>
      <c r="BM79" s="42"/>
      <c r="BN79" s="43"/>
      <c r="BO79" s="43"/>
      <c r="BS79" s="43"/>
      <c r="BU79" s="42"/>
      <c r="BV79" s="43"/>
      <c r="BW79" s="43"/>
      <c r="CC79" s="42"/>
      <c r="CD79" s="43"/>
      <c r="CI79" s="43"/>
      <c r="CK79" s="42"/>
      <c r="CL79" s="43"/>
      <c r="CM79" s="43"/>
      <c r="CS79" s="42"/>
      <c r="CT79" s="43"/>
      <c r="CW79" s="42"/>
      <c r="CX79" s="43"/>
      <c r="DA79" s="42"/>
      <c r="DB79" s="43"/>
      <c r="DE79" s="42"/>
      <c r="DF79" s="43"/>
      <c r="DI79" s="42"/>
      <c r="DJ79" s="43"/>
      <c r="DM79" s="42"/>
      <c r="DN79" s="43"/>
    </row>
    <row r="80" spans="39:118" x14ac:dyDescent="0.15">
      <c r="AM80" s="43"/>
      <c r="AN80" s="43"/>
      <c r="AO80" s="43"/>
      <c r="AP80" s="43"/>
      <c r="AQ80" s="43"/>
      <c r="AR80" s="26"/>
      <c r="AS80" s="42" t="s">
        <v>856</v>
      </c>
      <c r="AT80" s="43">
        <v>830</v>
      </c>
      <c r="AU80" s="43"/>
      <c r="AV80" s="26"/>
      <c r="AW80" s="42"/>
      <c r="AX80" s="43"/>
      <c r="BC80" s="43"/>
      <c r="BE80" s="42"/>
      <c r="BF80" s="43"/>
      <c r="BG80" s="43"/>
      <c r="BI80" s="42"/>
      <c r="BJ80" s="43"/>
      <c r="BK80" s="43"/>
      <c r="BM80" s="42"/>
      <c r="BN80" s="43"/>
      <c r="BO80" s="43"/>
      <c r="BS80" s="43"/>
      <c r="BU80" s="42"/>
      <c r="BV80" s="43"/>
      <c r="BW80" s="43"/>
      <c r="CI80" s="43"/>
      <c r="CM80" s="43"/>
      <c r="CS80" s="42"/>
      <c r="CT80" s="43"/>
      <c r="CW80" s="42"/>
      <c r="CX80" s="43"/>
      <c r="DA80" s="42"/>
      <c r="DB80" s="43"/>
      <c r="DE80" s="42"/>
      <c r="DF80" s="43"/>
      <c r="DI80" s="42"/>
      <c r="DJ80" s="43"/>
      <c r="DM80" s="42"/>
      <c r="DN80" s="43"/>
    </row>
    <row r="81" spans="39:118" x14ac:dyDescent="0.15">
      <c r="AM81" s="43"/>
      <c r="AN81" s="43"/>
      <c r="AO81" s="43"/>
      <c r="AP81" s="43"/>
      <c r="AQ81" s="43"/>
      <c r="AR81" s="26"/>
      <c r="AS81" s="42" t="s">
        <v>857</v>
      </c>
      <c r="AT81" s="43">
        <v>861</v>
      </c>
      <c r="AU81" s="43"/>
      <c r="AV81" s="26"/>
      <c r="AW81" s="42"/>
      <c r="AX81" s="43"/>
      <c r="BC81" s="43"/>
      <c r="BE81" s="42"/>
      <c r="BF81" s="43"/>
      <c r="BG81" s="43"/>
      <c r="BI81" s="42"/>
      <c r="BJ81" s="43"/>
      <c r="BK81" s="43"/>
      <c r="BM81" s="42"/>
      <c r="BN81" s="43"/>
      <c r="BO81" s="43"/>
      <c r="BS81" s="43"/>
      <c r="BU81" s="42"/>
      <c r="BV81" s="43"/>
      <c r="BW81" s="43"/>
      <c r="CI81" s="43"/>
      <c r="CM81" s="43"/>
      <c r="CS81" s="42"/>
      <c r="CT81" s="43"/>
      <c r="CW81" s="42"/>
      <c r="CX81" s="43"/>
      <c r="DA81" s="42"/>
      <c r="DB81" s="43"/>
      <c r="DE81" s="42"/>
      <c r="DF81" s="43"/>
      <c r="DI81" s="42"/>
      <c r="DJ81" s="43"/>
      <c r="DM81" s="42"/>
      <c r="DN81" s="43"/>
    </row>
    <row r="82" spans="39:118" x14ac:dyDescent="0.15">
      <c r="AM82" s="43"/>
      <c r="AN82" s="43"/>
      <c r="AO82" s="43"/>
      <c r="AP82" s="43"/>
      <c r="AQ82" s="43"/>
      <c r="AR82" s="26"/>
      <c r="AV82" s="26"/>
      <c r="BC82" s="43"/>
      <c r="BE82" s="42"/>
      <c r="BF82" s="43"/>
      <c r="BG82" s="43"/>
      <c r="BI82" s="42"/>
      <c r="BJ82" s="43"/>
      <c r="BK82" s="43"/>
      <c r="BM82" s="42"/>
      <c r="BN82" s="43"/>
      <c r="BO82" s="43"/>
      <c r="BS82" s="43"/>
      <c r="BU82" s="42"/>
      <c r="BV82" s="43"/>
      <c r="BW82" s="43"/>
      <c r="CI82" s="43"/>
      <c r="CM82" s="43"/>
      <c r="CS82" s="42"/>
      <c r="CT82" s="43"/>
      <c r="DA82" s="42"/>
      <c r="DB82" s="43"/>
      <c r="DE82" s="42"/>
      <c r="DF82" s="43"/>
      <c r="DI82" s="42"/>
      <c r="DJ82" s="43"/>
      <c r="DM82" s="42"/>
      <c r="DN82" s="43"/>
    </row>
    <row r="83" spans="39:118" x14ac:dyDescent="0.15">
      <c r="AM83" s="43"/>
      <c r="AN83" s="43"/>
      <c r="AO83" s="43"/>
      <c r="AP83" s="43"/>
      <c r="AQ83" s="43"/>
      <c r="AR83" s="26"/>
      <c r="AV83" s="26"/>
      <c r="BC83" s="43"/>
      <c r="BE83" s="42"/>
      <c r="BF83" s="43"/>
      <c r="BG83" s="43"/>
      <c r="BI83" s="42"/>
      <c r="BJ83" s="43"/>
      <c r="BK83" s="43"/>
      <c r="BM83" s="42"/>
      <c r="BN83" s="43"/>
      <c r="BO83" s="43"/>
      <c r="BS83" s="43"/>
      <c r="BU83" s="42"/>
      <c r="BV83" s="43"/>
      <c r="BW83" s="43"/>
      <c r="CI83" s="43"/>
      <c r="CM83" s="43"/>
      <c r="CS83" s="42"/>
      <c r="CT83" s="43"/>
      <c r="DA83" s="42"/>
      <c r="DB83" s="43"/>
      <c r="DE83" s="42"/>
      <c r="DF83" s="43"/>
      <c r="DI83" s="42"/>
      <c r="DJ83" s="43"/>
      <c r="DM83" s="42"/>
      <c r="DN83" s="43"/>
    </row>
    <row r="84" spans="39:118" x14ac:dyDescent="0.15">
      <c r="AM84" s="43"/>
      <c r="AN84" s="43"/>
      <c r="AO84" s="43"/>
      <c r="AP84" s="43"/>
      <c r="AQ84" s="43"/>
      <c r="AR84" s="26"/>
      <c r="AV84" s="26"/>
      <c r="BC84" s="43"/>
      <c r="BE84" s="42"/>
      <c r="BF84" s="43"/>
      <c r="BG84" s="43"/>
      <c r="BI84" s="42"/>
      <c r="BJ84" s="43"/>
      <c r="BK84" s="43"/>
      <c r="BM84" s="42"/>
      <c r="BN84" s="43"/>
      <c r="BO84" s="43"/>
      <c r="BS84" s="43"/>
      <c r="BU84" s="42"/>
      <c r="BV84" s="43"/>
      <c r="BW84" s="43"/>
      <c r="CI84" s="43"/>
      <c r="CM84" s="43"/>
      <c r="CS84" s="42"/>
      <c r="CT84" s="43"/>
      <c r="DA84" s="42"/>
      <c r="DB84" s="43"/>
      <c r="DE84" s="42"/>
      <c r="DF84" s="43"/>
      <c r="DI84" s="42"/>
      <c r="DJ84" s="43"/>
      <c r="DM84" s="42"/>
      <c r="DN84" s="43"/>
    </row>
    <row r="85" spans="39:118" x14ac:dyDescent="0.15">
      <c r="AM85" s="43"/>
      <c r="AN85" s="43"/>
      <c r="AO85" s="43"/>
      <c r="AP85" s="43"/>
      <c r="AQ85" s="43"/>
      <c r="AR85" s="26"/>
      <c r="AV85" s="26"/>
      <c r="BC85" s="43"/>
      <c r="BE85" s="42"/>
      <c r="BF85" s="43"/>
      <c r="BG85" s="43"/>
      <c r="BI85" s="42"/>
      <c r="BJ85" s="43"/>
      <c r="BK85" s="43"/>
      <c r="BM85" s="42"/>
      <c r="BN85" s="43"/>
      <c r="BO85" s="43"/>
      <c r="BS85" s="43"/>
      <c r="BU85" s="42"/>
      <c r="BV85" s="43"/>
      <c r="BW85" s="43"/>
      <c r="CI85" s="43"/>
      <c r="CM85" s="43"/>
      <c r="CS85" s="42"/>
      <c r="CT85" s="43"/>
      <c r="DA85" s="42"/>
      <c r="DB85" s="43"/>
      <c r="DE85" s="42"/>
      <c r="DF85" s="43"/>
      <c r="DI85" s="42"/>
      <c r="DJ85" s="43"/>
      <c r="DM85" s="42"/>
      <c r="DN85" s="43"/>
    </row>
    <row r="86" spans="39:118" x14ac:dyDescent="0.15">
      <c r="AM86" s="43"/>
      <c r="AN86" s="43"/>
      <c r="AO86" s="43"/>
      <c r="AP86" s="43"/>
      <c r="AQ86" s="43"/>
      <c r="AR86" s="43"/>
      <c r="AS86" s="43"/>
      <c r="AT86" s="43"/>
      <c r="AU86" s="43"/>
      <c r="AV86" s="43"/>
      <c r="AW86" s="43"/>
      <c r="AX86" s="43"/>
      <c r="BC86" s="43"/>
      <c r="BE86" s="42"/>
      <c r="BF86" s="43"/>
      <c r="BG86" s="43"/>
      <c r="BI86" s="42"/>
      <c r="BJ86" s="43"/>
      <c r="BK86" s="43"/>
      <c r="BM86" s="42"/>
      <c r="BN86" s="43"/>
      <c r="BO86" s="43"/>
      <c r="BS86" s="43"/>
      <c r="BU86" s="42"/>
      <c r="BV86" s="43"/>
      <c r="BW86" s="43"/>
      <c r="CI86" s="43"/>
      <c r="CM86" s="43"/>
      <c r="CS86" s="42"/>
      <c r="CT86" s="43"/>
      <c r="DA86" s="42"/>
      <c r="DB86" s="43"/>
      <c r="DE86" s="42"/>
      <c r="DF86" s="43"/>
      <c r="DI86" s="42"/>
      <c r="DJ86" s="43"/>
      <c r="DM86" s="42"/>
      <c r="DN86" s="43"/>
    </row>
    <row r="87" spans="39:118" x14ac:dyDescent="0.15">
      <c r="AM87" s="43"/>
      <c r="AN87" s="43"/>
      <c r="AO87" s="43"/>
      <c r="AP87" s="43"/>
      <c r="AQ87" s="43"/>
      <c r="AR87" s="43"/>
      <c r="AS87" s="43"/>
      <c r="AT87" s="43"/>
      <c r="AU87" s="43"/>
      <c r="AV87" s="43"/>
      <c r="AW87" s="43"/>
      <c r="AX87" s="43"/>
      <c r="BC87" s="43"/>
      <c r="BE87" s="42"/>
      <c r="BF87" s="43"/>
      <c r="BG87" s="43"/>
      <c r="BI87" s="42"/>
      <c r="BJ87" s="43"/>
      <c r="BK87" s="43"/>
      <c r="BM87" s="42"/>
      <c r="BN87" s="43"/>
      <c r="BO87" s="43"/>
      <c r="BS87" s="43"/>
      <c r="BU87" s="42"/>
      <c r="BV87" s="43"/>
      <c r="BW87" s="43"/>
      <c r="BY87" s="42"/>
      <c r="BZ87" s="43"/>
      <c r="CI87" s="43"/>
      <c r="CM87" s="43"/>
      <c r="CS87" s="42"/>
      <c r="CT87" s="43"/>
      <c r="DA87" s="42"/>
      <c r="DB87" s="43"/>
      <c r="DE87" s="42"/>
      <c r="DF87" s="43"/>
      <c r="DI87" s="42"/>
      <c r="DJ87" s="43"/>
      <c r="DM87" s="42"/>
      <c r="DN87" s="43"/>
    </row>
    <row r="88" spans="39:118" x14ac:dyDescent="0.15">
      <c r="AM88" s="43"/>
      <c r="AN88" s="43"/>
      <c r="AO88" s="43"/>
      <c r="AP88" s="43"/>
      <c r="AQ88" s="43"/>
      <c r="AR88" s="43"/>
      <c r="AS88" s="43"/>
      <c r="AT88" s="43"/>
      <c r="AU88" s="43"/>
      <c r="AV88" s="43"/>
      <c r="AW88" s="43"/>
      <c r="AX88" s="43"/>
      <c r="BC88" s="43"/>
      <c r="BE88" s="42"/>
      <c r="BF88" s="43"/>
      <c r="BG88" s="43"/>
      <c r="BI88" s="42"/>
      <c r="BJ88" s="43"/>
      <c r="BK88" s="43"/>
      <c r="BM88" s="42"/>
      <c r="BN88" s="43"/>
      <c r="BO88" s="43"/>
      <c r="BS88" s="43"/>
      <c r="BU88" s="42"/>
      <c r="BV88" s="43"/>
      <c r="BW88" s="43"/>
      <c r="BY88" s="42"/>
      <c r="BZ88" s="43"/>
      <c r="CC88" s="42"/>
      <c r="CD88" s="43"/>
      <c r="CI88" s="43"/>
      <c r="CK88" s="42"/>
      <c r="CL88" s="43"/>
      <c r="CM88" s="43"/>
      <c r="CS88" s="42"/>
      <c r="CT88" s="43"/>
      <c r="DA88" s="42"/>
      <c r="DB88" s="43"/>
      <c r="DE88" s="42"/>
      <c r="DF88" s="43"/>
      <c r="DI88" s="42"/>
      <c r="DJ88" s="43"/>
      <c r="DM88" s="42"/>
      <c r="DN88" s="43"/>
    </row>
    <row r="89" spans="39:118" x14ac:dyDescent="0.15">
      <c r="AM89" s="43"/>
      <c r="AN89" s="43"/>
      <c r="AO89" s="43"/>
      <c r="AP89" s="43"/>
      <c r="AQ89" s="43"/>
      <c r="AR89" s="43"/>
      <c r="AS89" s="43"/>
      <c r="AT89" s="43"/>
      <c r="AU89" s="43"/>
      <c r="AV89" s="43"/>
      <c r="AW89" s="43"/>
      <c r="AX89" s="43"/>
      <c r="BC89" s="43"/>
      <c r="BE89" s="42"/>
      <c r="BF89" s="43"/>
      <c r="BG89" s="43"/>
      <c r="BI89" s="42"/>
      <c r="BJ89" s="43"/>
      <c r="BK89" s="43"/>
      <c r="BM89" s="42"/>
      <c r="BN89" s="43"/>
      <c r="BO89" s="43"/>
      <c r="BS89" s="43"/>
      <c r="BU89" s="42"/>
      <c r="BV89" s="43"/>
      <c r="BW89" s="43"/>
      <c r="BY89" s="42"/>
      <c r="BZ89" s="43"/>
      <c r="CC89" s="42"/>
      <c r="CD89" s="43"/>
      <c r="CI89" s="43"/>
      <c r="CK89" s="42"/>
      <c r="CL89" s="43"/>
      <c r="CM89" s="43"/>
      <c r="CS89" s="42"/>
      <c r="CT89" s="43"/>
      <c r="DA89" s="42"/>
      <c r="DB89" s="43"/>
      <c r="DE89" s="42"/>
      <c r="DF89" s="43"/>
      <c r="DI89" s="42"/>
      <c r="DJ89" s="43"/>
      <c r="DM89" s="42"/>
      <c r="DN89" s="43"/>
    </row>
    <row r="90" spans="39:118" x14ac:dyDescent="0.15">
      <c r="AM90" s="43"/>
      <c r="AN90" s="43"/>
      <c r="AO90" s="43"/>
      <c r="AP90" s="43"/>
      <c r="AQ90" s="43"/>
      <c r="AR90" s="43"/>
      <c r="AS90" s="43"/>
      <c r="AT90" s="43"/>
      <c r="AU90" s="43"/>
      <c r="AV90" s="43"/>
      <c r="AW90" s="43"/>
      <c r="AX90" s="43"/>
      <c r="BC90" s="43"/>
      <c r="BE90" s="42"/>
      <c r="BF90" s="43"/>
      <c r="BG90" s="43"/>
      <c r="BI90" s="42"/>
      <c r="BJ90" s="43"/>
      <c r="BK90" s="43"/>
      <c r="BM90" s="42"/>
      <c r="BN90" s="43"/>
      <c r="BO90" s="43"/>
      <c r="BS90" s="43"/>
      <c r="BU90" s="42"/>
      <c r="BV90" s="43"/>
      <c r="BW90" s="43"/>
      <c r="BY90" s="42"/>
      <c r="BZ90" s="43"/>
      <c r="CC90" s="42"/>
      <c r="CD90" s="43"/>
      <c r="CI90" s="43"/>
      <c r="CK90" s="42"/>
      <c r="CL90" s="43"/>
      <c r="CM90" s="43"/>
      <c r="CS90" s="42"/>
      <c r="CT90" s="43"/>
      <c r="DA90" s="42"/>
      <c r="DB90" s="43"/>
      <c r="DE90" s="42"/>
      <c r="DF90" s="43"/>
      <c r="DI90" s="42"/>
      <c r="DJ90" s="43"/>
      <c r="DM90" s="42"/>
      <c r="DN90" s="43"/>
    </row>
    <row r="91" spans="39:118" x14ac:dyDescent="0.15">
      <c r="AM91" s="43"/>
      <c r="AN91" s="43"/>
      <c r="AO91" s="43"/>
      <c r="AP91" s="43"/>
      <c r="AQ91" s="43"/>
      <c r="AR91" s="43"/>
      <c r="AS91" s="43"/>
      <c r="AT91" s="43"/>
      <c r="AU91" s="43"/>
      <c r="AV91" s="43"/>
      <c r="AW91" s="43"/>
      <c r="AX91" s="43"/>
      <c r="BC91" s="43"/>
      <c r="BE91" s="42"/>
      <c r="BF91" s="43"/>
      <c r="BG91" s="43"/>
      <c r="BI91" s="42"/>
      <c r="BJ91" s="43"/>
      <c r="BK91" s="43"/>
      <c r="BM91" s="42"/>
      <c r="BN91" s="43"/>
      <c r="BO91" s="43"/>
      <c r="BS91" s="43"/>
      <c r="BU91" s="42"/>
      <c r="BV91" s="43"/>
      <c r="BW91" s="43"/>
      <c r="BY91" s="42"/>
      <c r="BZ91" s="43"/>
      <c r="CC91" s="42"/>
      <c r="CD91" s="43"/>
      <c r="CI91" s="43"/>
      <c r="CK91" s="42"/>
      <c r="CL91" s="43"/>
      <c r="CM91" s="43"/>
      <c r="CS91" s="42"/>
      <c r="CT91" s="43"/>
      <c r="DA91" s="42"/>
      <c r="DB91" s="43"/>
      <c r="DE91" s="42"/>
      <c r="DF91" s="43"/>
      <c r="DI91" s="42"/>
      <c r="DJ91" s="43"/>
      <c r="DM91" s="42"/>
      <c r="DN91" s="43"/>
    </row>
    <row r="92" spans="39:118" x14ac:dyDescent="0.15">
      <c r="AM92" s="43"/>
      <c r="AN92" s="43"/>
      <c r="AO92" s="43"/>
      <c r="AP92" s="43"/>
      <c r="AQ92" s="43"/>
      <c r="AR92" s="43"/>
      <c r="AS92" s="43"/>
      <c r="AT92" s="43"/>
      <c r="AU92" s="43"/>
      <c r="AV92" s="43"/>
      <c r="AW92" s="43"/>
      <c r="AX92" s="43"/>
      <c r="BC92" s="43"/>
      <c r="BE92" s="42"/>
      <c r="BF92" s="43"/>
      <c r="BG92" s="43"/>
      <c r="BI92" s="42"/>
      <c r="BJ92" s="43"/>
      <c r="BK92" s="43"/>
      <c r="BM92" s="42"/>
      <c r="BN92" s="43"/>
      <c r="BO92" s="43"/>
      <c r="BS92" s="43"/>
      <c r="BU92" s="42"/>
      <c r="BV92" s="43"/>
      <c r="BW92" s="43"/>
      <c r="BY92" s="42"/>
      <c r="BZ92" s="43"/>
      <c r="CC92" s="42"/>
      <c r="CD92" s="43"/>
      <c r="CI92" s="43"/>
      <c r="CK92" s="42"/>
      <c r="CL92" s="43"/>
      <c r="CM92" s="43"/>
      <c r="CS92" s="42"/>
      <c r="CT92" s="43"/>
      <c r="DA92" s="42"/>
      <c r="DB92" s="43"/>
      <c r="DE92" s="42"/>
      <c r="DF92" s="43"/>
      <c r="DI92" s="42"/>
      <c r="DJ92" s="43"/>
      <c r="DM92" s="42"/>
      <c r="DN92" s="43"/>
    </row>
    <row r="93" spans="39:118" x14ac:dyDescent="0.15">
      <c r="AM93" s="43"/>
      <c r="AN93" s="43"/>
      <c r="AO93" s="43"/>
      <c r="AP93" s="43"/>
      <c r="AQ93" s="43"/>
      <c r="AR93" s="43"/>
      <c r="AS93" s="43"/>
      <c r="AT93" s="43"/>
      <c r="AU93" s="43"/>
      <c r="AV93" s="43"/>
      <c r="AW93" s="43"/>
      <c r="AX93" s="43"/>
      <c r="BC93" s="43"/>
      <c r="BE93" s="42"/>
      <c r="BF93" s="43"/>
      <c r="BG93" s="43"/>
      <c r="BI93" s="42"/>
      <c r="BJ93" s="43"/>
      <c r="BK93" s="43"/>
      <c r="BM93" s="42"/>
      <c r="BN93" s="43"/>
      <c r="BO93" s="43"/>
      <c r="BS93" s="43"/>
      <c r="BU93" s="42"/>
      <c r="BV93" s="43"/>
      <c r="BW93" s="43"/>
      <c r="BY93" s="42"/>
      <c r="BZ93" s="43"/>
      <c r="CC93" s="42"/>
      <c r="CD93" s="43"/>
      <c r="CI93" s="43"/>
      <c r="CK93" s="42"/>
      <c r="CL93" s="43"/>
      <c r="CM93" s="43"/>
      <c r="CS93" s="42"/>
      <c r="CT93" s="43"/>
      <c r="DA93" s="42"/>
      <c r="DB93" s="43"/>
      <c r="DE93" s="42"/>
      <c r="DF93" s="43"/>
      <c r="DI93" s="42"/>
      <c r="DJ93" s="43"/>
      <c r="DM93" s="42"/>
      <c r="DN93" s="43"/>
    </row>
    <row r="94" spans="39:118" x14ac:dyDescent="0.15">
      <c r="AM94" s="43"/>
      <c r="AN94" s="43"/>
      <c r="AO94" s="43"/>
      <c r="AP94" s="43"/>
      <c r="AQ94" s="43"/>
      <c r="AR94" s="43"/>
      <c r="AS94" s="43"/>
      <c r="AT94" s="43"/>
      <c r="AU94" s="43"/>
      <c r="AV94" s="43"/>
      <c r="AW94" s="43"/>
      <c r="AX94" s="43"/>
      <c r="BC94" s="43"/>
      <c r="BE94" s="42"/>
      <c r="BF94" s="43"/>
      <c r="BG94" s="43"/>
      <c r="BI94" s="42"/>
      <c r="BJ94" s="43"/>
      <c r="BK94" s="43"/>
      <c r="BM94" s="42"/>
      <c r="BN94" s="43"/>
      <c r="BO94" s="43"/>
      <c r="BS94" s="43"/>
      <c r="BU94" s="42"/>
      <c r="BV94" s="43"/>
      <c r="BW94" s="43"/>
      <c r="BY94" s="42"/>
      <c r="BZ94" s="43"/>
      <c r="CC94" s="42"/>
      <c r="CD94" s="43"/>
      <c r="CI94" s="43"/>
      <c r="CK94" s="42"/>
      <c r="CL94" s="43"/>
      <c r="CM94" s="43"/>
      <c r="CS94" s="42"/>
      <c r="CT94" s="43"/>
      <c r="DA94" s="42"/>
      <c r="DB94" s="43"/>
      <c r="DE94" s="42"/>
      <c r="DF94" s="43"/>
      <c r="DI94" s="42"/>
      <c r="DJ94" s="43"/>
      <c r="DM94" s="42"/>
      <c r="DN94" s="43"/>
    </row>
    <row r="95" spans="39:118" x14ac:dyDescent="0.15">
      <c r="AM95" s="43"/>
      <c r="AN95" s="43"/>
      <c r="AO95" s="43"/>
      <c r="AP95" s="43"/>
      <c r="AQ95" s="43"/>
      <c r="AR95" s="43"/>
      <c r="AS95" s="43"/>
      <c r="AT95" s="43"/>
      <c r="AU95" s="43"/>
      <c r="AV95" s="43"/>
      <c r="AW95" s="43"/>
      <c r="AX95" s="43"/>
      <c r="BC95" s="43"/>
      <c r="BE95" s="42"/>
      <c r="BF95" s="43"/>
      <c r="BG95" s="43"/>
      <c r="BI95" s="42"/>
      <c r="BJ95" s="43"/>
      <c r="BK95" s="43"/>
      <c r="BM95" s="42"/>
      <c r="BN95" s="43"/>
      <c r="BO95" s="43"/>
      <c r="BS95" s="43"/>
      <c r="BU95" s="42"/>
      <c r="BV95" s="43"/>
      <c r="BW95" s="43"/>
      <c r="BY95" s="42"/>
      <c r="BZ95" s="43"/>
      <c r="CC95" s="42"/>
      <c r="CD95" s="43"/>
      <c r="CI95" s="43"/>
      <c r="CK95" s="42"/>
      <c r="CL95" s="43"/>
      <c r="CM95" s="43"/>
      <c r="CS95" s="42"/>
      <c r="CT95" s="43"/>
      <c r="DA95" s="42"/>
      <c r="DB95" s="43"/>
      <c r="DE95" s="42"/>
      <c r="DF95" s="43"/>
      <c r="DI95" s="42"/>
      <c r="DJ95" s="43"/>
      <c r="DM95" s="42"/>
      <c r="DN95" s="43"/>
    </row>
    <row r="96" spans="39:118" x14ac:dyDescent="0.15">
      <c r="AM96" s="43"/>
      <c r="AN96" s="43"/>
      <c r="AO96" s="43"/>
      <c r="AP96" s="43"/>
      <c r="AQ96" s="43"/>
      <c r="AR96" s="43"/>
      <c r="AS96" s="43"/>
      <c r="AT96" s="43"/>
      <c r="AU96" s="43"/>
      <c r="AV96" s="43"/>
      <c r="AW96" s="43"/>
      <c r="AX96" s="43"/>
      <c r="BC96" s="43"/>
      <c r="BE96" s="42"/>
      <c r="BF96" s="43"/>
      <c r="BG96" s="43"/>
      <c r="BI96" s="42"/>
      <c r="BJ96" s="43"/>
      <c r="BK96" s="43"/>
      <c r="BM96" s="42"/>
      <c r="BN96" s="43"/>
      <c r="BO96" s="43"/>
      <c r="BS96" s="43"/>
      <c r="BU96" s="42"/>
      <c r="BV96" s="43"/>
      <c r="BW96" s="43"/>
      <c r="BY96" s="42"/>
      <c r="BZ96" s="43"/>
      <c r="CC96" s="42"/>
      <c r="CD96" s="43"/>
      <c r="CI96" s="43"/>
      <c r="CK96" s="42"/>
      <c r="CL96" s="43"/>
      <c r="CM96" s="43"/>
      <c r="CS96" s="42"/>
      <c r="CT96" s="43"/>
      <c r="DA96" s="42"/>
      <c r="DB96" s="43"/>
      <c r="DE96" s="42"/>
      <c r="DF96" s="43"/>
      <c r="DI96" s="42"/>
      <c r="DJ96" s="43"/>
      <c r="DM96" s="42"/>
      <c r="DN96" s="43"/>
    </row>
    <row r="97" spans="39:118" x14ac:dyDescent="0.15">
      <c r="AM97" s="43"/>
      <c r="AN97" s="43"/>
      <c r="AO97" s="43"/>
      <c r="AP97" s="43"/>
      <c r="AQ97" s="43"/>
      <c r="AR97" s="43"/>
      <c r="AS97" s="43"/>
      <c r="AT97" s="43"/>
      <c r="AU97" s="43"/>
      <c r="AV97" s="43"/>
      <c r="AW97" s="43"/>
      <c r="AX97" s="43"/>
      <c r="BC97" s="43"/>
      <c r="BE97" s="42"/>
      <c r="BF97" s="43"/>
      <c r="BG97" s="43"/>
      <c r="BI97" s="42"/>
      <c r="BJ97" s="43"/>
      <c r="BK97" s="43"/>
      <c r="BM97" s="42"/>
      <c r="BN97" s="43"/>
      <c r="BO97" s="43"/>
      <c r="BS97" s="43"/>
      <c r="BU97" s="42"/>
      <c r="BV97" s="43"/>
      <c r="BW97" s="43"/>
      <c r="BY97" s="42"/>
      <c r="BZ97" s="43"/>
      <c r="CC97" s="42"/>
      <c r="CD97" s="43"/>
      <c r="CI97" s="43"/>
      <c r="CK97" s="42"/>
      <c r="CL97" s="43"/>
      <c r="CM97" s="43"/>
      <c r="CS97" s="42"/>
      <c r="CT97" s="43"/>
      <c r="DA97" s="42"/>
      <c r="DB97" s="43"/>
      <c r="DE97" s="42"/>
      <c r="DF97" s="43"/>
      <c r="DI97" s="42"/>
      <c r="DJ97" s="43"/>
      <c r="DM97" s="42"/>
      <c r="DN97" s="43"/>
    </row>
    <row r="98" spans="39:118" x14ac:dyDescent="0.15">
      <c r="AM98" s="43"/>
      <c r="AN98" s="43"/>
      <c r="AO98" s="43"/>
      <c r="AP98" s="43"/>
      <c r="AQ98" s="43"/>
      <c r="AR98" s="43"/>
      <c r="AS98" s="43"/>
      <c r="AT98" s="43"/>
      <c r="AU98" s="43"/>
      <c r="AV98" s="43"/>
      <c r="AW98" s="43"/>
      <c r="AX98" s="43"/>
      <c r="BC98" s="43"/>
      <c r="BE98" s="42"/>
      <c r="BF98" s="43"/>
      <c r="BG98" s="43"/>
      <c r="BI98" s="42"/>
      <c r="BJ98" s="43"/>
      <c r="BK98" s="43"/>
      <c r="BM98" s="42"/>
      <c r="BN98" s="43"/>
      <c r="BO98" s="43"/>
      <c r="BS98" s="43"/>
      <c r="BU98" s="42"/>
      <c r="BV98" s="43"/>
      <c r="BW98" s="43"/>
      <c r="BY98" s="42"/>
      <c r="BZ98" s="43"/>
      <c r="CC98" s="42"/>
      <c r="CD98" s="43"/>
      <c r="CI98" s="43"/>
      <c r="CK98" s="42"/>
      <c r="CL98" s="43"/>
      <c r="CM98" s="43"/>
      <c r="CS98" s="42"/>
      <c r="CT98" s="43"/>
      <c r="DA98" s="42"/>
      <c r="DB98" s="43"/>
      <c r="DE98" s="42"/>
      <c r="DF98" s="43"/>
      <c r="DI98" s="42"/>
      <c r="DJ98" s="43"/>
      <c r="DM98" s="42"/>
      <c r="DN98" s="43"/>
    </row>
    <row r="99" spans="39:118" x14ac:dyDescent="0.15">
      <c r="AM99" s="43"/>
      <c r="AN99" s="43"/>
      <c r="AO99" s="43"/>
      <c r="AP99" s="43"/>
      <c r="AQ99" s="43"/>
      <c r="AR99" s="43"/>
      <c r="AS99" s="43"/>
      <c r="AT99" s="43"/>
      <c r="AU99" s="43"/>
      <c r="AV99" s="43"/>
      <c r="AW99" s="43"/>
      <c r="AX99" s="43"/>
      <c r="BC99" s="43"/>
      <c r="BE99" s="42"/>
      <c r="BF99" s="43"/>
      <c r="BG99" s="43"/>
      <c r="BI99" s="42"/>
      <c r="BJ99" s="43"/>
      <c r="BK99" s="43"/>
      <c r="BM99" s="42"/>
      <c r="BN99" s="43"/>
      <c r="BO99" s="43"/>
      <c r="BS99" s="43"/>
      <c r="BU99" s="42"/>
      <c r="BV99" s="43"/>
      <c r="BW99" s="43"/>
      <c r="BY99" s="42"/>
      <c r="BZ99" s="43"/>
      <c r="CC99" s="42"/>
      <c r="CD99" s="43"/>
      <c r="CI99" s="43"/>
      <c r="CK99" s="42"/>
      <c r="CL99" s="43"/>
      <c r="CM99" s="43"/>
      <c r="CS99" s="42"/>
      <c r="CT99" s="43"/>
      <c r="DA99" s="42"/>
      <c r="DB99" s="43"/>
      <c r="DE99" s="42"/>
      <c r="DF99" s="43"/>
      <c r="DI99" s="42"/>
      <c r="DJ99" s="43"/>
      <c r="DM99" s="42"/>
      <c r="DN99" s="43"/>
    </row>
    <row r="100" spans="39:118" x14ac:dyDescent="0.15">
      <c r="AM100" s="43"/>
      <c r="AN100" s="43"/>
      <c r="AO100" s="43"/>
      <c r="AP100" s="43"/>
      <c r="AQ100" s="43"/>
      <c r="AR100" s="43"/>
      <c r="AS100" s="43"/>
      <c r="AT100" s="43"/>
      <c r="AU100" s="43"/>
      <c r="AV100" s="43"/>
      <c r="AW100" s="43"/>
      <c r="AX100" s="43"/>
      <c r="BC100" s="43"/>
      <c r="BE100" s="42"/>
      <c r="BF100" s="43"/>
      <c r="BG100" s="43"/>
      <c r="BI100" s="42"/>
      <c r="BJ100" s="43"/>
      <c r="BK100" s="43"/>
      <c r="BM100" s="42"/>
      <c r="BN100" s="43"/>
      <c r="BO100" s="43"/>
      <c r="BS100" s="43"/>
      <c r="BU100" s="42"/>
      <c r="BV100" s="43"/>
      <c r="BW100" s="43"/>
      <c r="BY100" s="42"/>
      <c r="BZ100" s="43"/>
      <c r="CC100" s="42"/>
      <c r="CD100" s="43"/>
      <c r="CI100" s="43"/>
      <c r="CK100" s="42"/>
      <c r="CL100" s="43"/>
      <c r="CM100" s="43"/>
      <c r="CS100" s="42"/>
      <c r="CT100" s="43"/>
      <c r="DA100" s="42"/>
      <c r="DB100" s="43"/>
      <c r="DE100" s="42"/>
      <c r="DF100" s="43"/>
      <c r="DI100" s="42"/>
      <c r="DJ100" s="43"/>
      <c r="DM100" s="42"/>
      <c r="DN100" s="43"/>
    </row>
    <row r="101" spans="39:118" x14ac:dyDescent="0.15">
      <c r="AM101" s="43"/>
      <c r="AN101" s="43"/>
      <c r="AO101" s="43"/>
      <c r="AP101" s="43"/>
      <c r="AQ101" s="43"/>
      <c r="AR101" s="43"/>
      <c r="AS101" s="43"/>
      <c r="AT101" s="43"/>
      <c r="AU101" s="43"/>
      <c r="AV101" s="43"/>
      <c r="AW101" s="43"/>
      <c r="AX101" s="43"/>
      <c r="BC101" s="43"/>
      <c r="BE101" s="42"/>
      <c r="BF101" s="43"/>
      <c r="BG101" s="43"/>
      <c r="BI101" s="42"/>
      <c r="BJ101" s="43"/>
      <c r="BK101" s="43"/>
      <c r="BM101" s="42"/>
      <c r="BN101" s="43"/>
      <c r="BO101" s="43"/>
      <c r="BS101" s="43"/>
      <c r="BU101" s="42"/>
      <c r="BV101" s="43"/>
      <c r="BW101" s="43"/>
      <c r="BY101" s="42"/>
      <c r="BZ101" s="43"/>
      <c r="CC101" s="42"/>
      <c r="CD101" s="43"/>
      <c r="CI101" s="43"/>
      <c r="CK101" s="42"/>
      <c r="CL101" s="43"/>
      <c r="CM101" s="43"/>
      <c r="CS101" s="42"/>
      <c r="CT101" s="43"/>
      <c r="DA101" s="42"/>
      <c r="DB101" s="43"/>
      <c r="DE101" s="42"/>
      <c r="DF101" s="43"/>
      <c r="DI101" s="42"/>
      <c r="DJ101" s="43"/>
      <c r="DM101" s="42"/>
      <c r="DN101" s="43"/>
    </row>
    <row r="102" spans="39:118" x14ac:dyDescent="0.15">
      <c r="AM102" s="43"/>
      <c r="AN102" s="43"/>
      <c r="AO102" s="43"/>
      <c r="AP102" s="43"/>
      <c r="AQ102" s="43"/>
      <c r="AR102" s="43"/>
      <c r="AS102" s="43"/>
      <c r="AT102" s="43"/>
      <c r="AU102" s="43"/>
      <c r="AV102" s="43"/>
      <c r="AW102" s="43"/>
      <c r="AX102" s="43"/>
      <c r="BC102" s="43"/>
      <c r="BE102" s="42"/>
      <c r="BF102" s="43"/>
      <c r="BG102" s="43"/>
      <c r="BI102" s="42"/>
      <c r="BJ102" s="43"/>
      <c r="BK102" s="43"/>
      <c r="BM102" s="42"/>
      <c r="BN102" s="43"/>
      <c r="BO102" s="43"/>
      <c r="BS102" s="43"/>
      <c r="BU102" s="42"/>
      <c r="BV102" s="43"/>
      <c r="BW102" s="43"/>
      <c r="BY102" s="42"/>
      <c r="BZ102" s="43"/>
      <c r="CC102" s="42"/>
      <c r="CD102" s="43"/>
      <c r="CI102" s="43"/>
      <c r="CK102" s="42"/>
      <c r="CL102" s="43"/>
      <c r="CM102" s="43"/>
      <c r="CS102" s="42"/>
      <c r="CT102" s="43"/>
      <c r="DA102" s="42"/>
      <c r="DB102" s="43"/>
      <c r="DE102" s="42"/>
      <c r="DF102" s="43"/>
      <c r="DI102" s="42"/>
      <c r="DJ102" s="43"/>
      <c r="DM102" s="42"/>
      <c r="DN102" s="43"/>
    </row>
    <row r="103" spans="39:118" x14ac:dyDescent="0.15">
      <c r="AM103" s="43"/>
      <c r="AN103" s="43"/>
      <c r="AO103" s="43"/>
      <c r="AP103" s="43"/>
      <c r="AQ103" s="43"/>
      <c r="AR103" s="43"/>
      <c r="AS103" s="43"/>
      <c r="AT103" s="43"/>
      <c r="AU103" s="43"/>
      <c r="AV103" s="43"/>
      <c r="AW103" s="43"/>
      <c r="AX103" s="43"/>
      <c r="BC103" s="43"/>
      <c r="BE103" s="42"/>
      <c r="BF103" s="43"/>
      <c r="BG103" s="43"/>
      <c r="BI103" s="42"/>
      <c r="BJ103" s="43"/>
      <c r="BK103" s="43"/>
      <c r="BM103" s="42"/>
      <c r="BN103" s="43"/>
      <c r="BO103" s="43"/>
      <c r="BS103" s="43"/>
      <c r="BU103" s="42"/>
      <c r="BV103" s="43"/>
      <c r="BW103" s="43"/>
      <c r="BY103" s="42"/>
      <c r="BZ103" s="43"/>
      <c r="CC103" s="42"/>
      <c r="CD103" s="43"/>
      <c r="CI103" s="43"/>
      <c r="CK103" s="42"/>
      <c r="CL103" s="43"/>
      <c r="CM103" s="43"/>
      <c r="CO103" s="42"/>
      <c r="CP103" s="43"/>
      <c r="CQ103" s="43"/>
      <c r="CS103" s="42"/>
      <c r="CT103" s="43"/>
      <c r="DA103" s="42"/>
      <c r="DB103" s="43"/>
      <c r="DE103" s="42"/>
      <c r="DF103" s="43"/>
      <c r="DI103" s="42"/>
      <c r="DJ103" s="43"/>
      <c r="DM103" s="42"/>
      <c r="DN103" s="43"/>
    </row>
    <row r="104" spans="39:118" x14ac:dyDescent="0.15">
      <c r="AM104" s="43"/>
      <c r="AN104" s="43"/>
      <c r="AO104" s="43"/>
      <c r="AP104" s="43"/>
      <c r="AQ104" s="43"/>
      <c r="AR104" s="43"/>
      <c r="AS104" s="43"/>
      <c r="AT104" s="43"/>
      <c r="AU104" s="43"/>
      <c r="AV104" s="43"/>
      <c r="AW104" s="43"/>
      <c r="AX104" s="43"/>
      <c r="BA104" s="42"/>
      <c r="BB104" s="43"/>
      <c r="BC104" s="43"/>
      <c r="BE104" s="42"/>
      <c r="BF104" s="43"/>
      <c r="BG104" s="43"/>
      <c r="BI104" s="42"/>
      <c r="BJ104" s="43"/>
      <c r="BK104" s="43"/>
      <c r="BM104" s="42"/>
      <c r="BN104" s="43"/>
      <c r="BO104" s="43"/>
      <c r="BS104" s="43"/>
      <c r="BU104" s="42"/>
      <c r="BV104" s="43"/>
      <c r="BW104" s="43"/>
      <c r="BY104" s="42"/>
      <c r="BZ104" s="43"/>
      <c r="CC104" s="42"/>
      <c r="CD104" s="43"/>
      <c r="CI104" s="43"/>
      <c r="CK104" s="42"/>
      <c r="CL104" s="43"/>
      <c r="CM104" s="43"/>
      <c r="CO104" s="42"/>
      <c r="CP104" s="43"/>
      <c r="CQ104" s="43"/>
      <c r="CS104" s="42"/>
      <c r="CT104" s="43"/>
      <c r="DA104" s="42"/>
      <c r="DB104" s="43"/>
      <c r="DE104" s="42"/>
      <c r="DF104" s="43"/>
      <c r="DI104" s="42"/>
      <c r="DJ104" s="43"/>
      <c r="DM104" s="42"/>
      <c r="DN104" s="43"/>
    </row>
    <row r="105" spans="39:118" x14ac:dyDescent="0.15">
      <c r="AM105" s="43"/>
      <c r="AN105" s="43"/>
      <c r="AO105" s="43"/>
      <c r="AP105" s="43"/>
      <c r="AQ105" s="43"/>
      <c r="AR105" s="43"/>
      <c r="AS105" s="43"/>
      <c r="AT105" s="43"/>
      <c r="AU105" s="43"/>
      <c r="AV105" s="43"/>
      <c r="AW105" s="43"/>
      <c r="AX105" s="43"/>
      <c r="BA105" s="42"/>
      <c r="BB105" s="43"/>
      <c r="BC105" s="43"/>
      <c r="BE105" s="42"/>
      <c r="BF105" s="43"/>
      <c r="BG105" s="43"/>
      <c r="BI105" s="42"/>
      <c r="BJ105" s="43"/>
      <c r="BK105" s="43"/>
      <c r="BM105" s="42"/>
      <c r="BN105" s="43"/>
      <c r="BO105" s="43"/>
      <c r="BS105" s="43"/>
      <c r="BU105" s="42"/>
      <c r="BV105" s="43"/>
      <c r="BW105" s="43"/>
      <c r="BY105" s="42"/>
      <c r="BZ105" s="43"/>
      <c r="CC105" s="42"/>
      <c r="CD105" s="43"/>
      <c r="CI105" s="43"/>
      <c r="CK105" s="42"/>
      <c r="CL105" s="43"/>
      <c r="CM105" s="43"/>
      <c r="CO105" s="42"/>
      <c r="CP105" s="43"/>
      <c r="CQ105" s="43"/>
      <c r="CS105" s="42"/>
      <c r="CT105" s="43"/>
      <c r="DA105" s="42"/>
      <c r="DB105" s="43"/>
      <c r="DE105" s="42"/>
      <c r="DF105" s="43"/>
      <c r="DI105" s="42"/>
      <c r="DJ105" s="43"/>
      <c r="DM105" s="42"/>
      <c r="DN105" s="43"/>
    </row>
    <row r="106" spans="39:118" x14ac:dyDescent="0.15">
      <c r="AM106" s="43"/>
      <c r="AN106" s="43"/>
      <c r="AO106" s="43"/>
      <c r="AP106" s="43"/>
      <c r="AQ106" s="43"/>
      <c r="AR106" s="43"/>
      <c r="AS106" s="43"/>
      <c r="AT106" s="43"/>
      <c r="AU106" s="43"/>
      <c r="AV106" s="43"/>
      <c r="AW106" s="43"/>
      <c r="AX106" s="43"/>
      <c r="BA106" s="42"/>
      <c r="BB106" s="43"/>
      <c r="BC106" s="43"/>
      <c r="BE106" s="42"/>
      <c r="BF106" s="43"/>
      <c r="BG106" s="43"/>
      <c r="BI106" s="42"/>
      <c r="BJ106" s="43"/>
      <c r="BK106" s="43"/>
      <c r="BM106" s="42"/>
      <c r="BN106" s="43"/>
      <c r="BO106" s="43"/>
      <c r="BS106" s="43"/>
      <c r="BU106" s="42"/>
      <c r="BV106" s="43"/>
      <c r="BW106" s="43"/>
      <c r="BY106" s="42"/>
      <c r="BZ106" s="43"/>
      <c r="CC106" s="42"/>
      <c r="CD106" s="43"/>
      <c r="CI106" s="43"/>
      <c r="CK106" s="42"/>
      <c r="CL106" s="43"/>
      <c r="CM106" s="43"/>
      <c r="CO106" s="42"/>
      <c r="CP106" s="43"/>
      <c r="CQ106" s="43"/>
      <c r="CS106" s="42"/>
      <c r="CT106" s="43"/>
      <c r="DA106" s="42"/>
      <c r="DB106" s="43"/>
      <c r="DE106" s="42"/>
      <c r="DF106" s="43"/>
      <c r="DI106" s="42"/>
      <c r="DJ106" s="43"/>
      <c r="DM106" s="42"/>
      <c r="DN106" s="43"/>
    </row>
    <row r="107" spans="39:118" x14ac:dyDescent="0.15">
      <c r="AM107" s="43"/>
      <c r="AN107" s="43"/>
      <c r="AO107" s="43"/>
      <c r="AP107" s="43"/>
      <c r="AQ107" s="43"/>
      <c r="AR107" s="43"/>
      <c r="AS107" s="43"/>
      <c r="AT107" s="43"/>
      <c r="AU107" s="43"/>
      <c r="AV107" s="43"/>
      <c r="AW107" s="43"/>
      <c r="AX107" s="43"/>
      <c r="BA107" s="42"/>
      <c r="BB107" s="43"/>
      <c r="BC107" s="43"/>
      <c r="BE107" s="42"/>
      <c r="BF107" s="43"/>
      <c r="BG107" s="43"/>
      <c r="BI107" s="42"/>
      <c r="BJ107" s="43"/>
      <c r="BK107" s="43"/>
      <c r="BM107" s="42"/>
      <c r="BN107" s="43"/>
      <c r="BO107" s="43"/>
      <c r="BS107" s="43"/>
      <c r="BU107" s="42"/>
      <c r="BV107" s="43"/>
      <c r="BW107" s="43"/>
      <c r="BY107" s="42"/>
      <c r="BZ107" s="43"/>
      <c r="CC107" s="42"/>
      <c r="CD107" s="43"/>
      <c r="CI107" s="43"/>
      <c r="CK107" s="42"/>
      <c r="CL107" s="43"/>
      <c r="CM107" s="43"/>
      <c r="CO107" s="42"/>
      <c r="CP107" s="43"/>
      <c r="CQ107" s="43"/>
      <c r="CS107" s="42"/>
      <c r="CT107" s="43"/>
      <c r="DA107" s="42"/>
      <c r="DB107" s="43"/>
      <c r="DE107" s="42"/>
      <c r="DF107" s="43"/>
      <c r="DI107" s="42"/>
      <c r="DJ107" s="43"/>
      <c r="DM107" s="42"/>
      <c r="DN107" s="43"/>
    </row>
    <row r="108" spans="39:118" x14ac:dyDescent="0.15">
      <c r="AM108" s="43"/>
      <c r="AN108" s="43"/>
      <c r="AO108" s="43"/>
      <c r="AP108" s="43"/>
      <c r="AQ108" s="43"/>
      <c r="AR108" s="43"/>
      <c r="AS108" s="43"/>
      <c r="AT108" s="43"/>
      <c r="AU108" s="43"/>
      <c r="AV108" s="43"/>
      <c r="AW108" s="43"/>
      <c r="AX108" s="43"/>
      <c r="BA108" s="42"/>
      <c r="BB108" s="43"/>
      <c r="BC108" s="43"/>
      <c r="BE108" s="42"/>
      <c r="BF108" s="43"/>
      <c r="BG108" s="43"/>
      <c r="BI108" s="42"/>
      <c r="BJ108" s="43"/>
      <c r="BK108" s="43"/>
      <c r="BM108" s="42"/>
      <c r="BN108" s="43"/>
      <c r="BO108" s="43"/>
      <c r="BS108" s="43"/>
      <c r="BU108" s="42"/>
      <c r="BV108" s="43"/>
      <c r="BW108" s="43"/>
      <c r="BY108" s="42"/>
      <c r="BZ108" s="43"/>
      <c r="CC108" s="42"/>
      <c r="CD108" s="43"/>
      <c r="CI108" s="43"/>
      <c r="CK108" s="42"/>
      <c r="CL108" s="43"/>
      <c r="CM108" s="43"/>
      <c r="CO108" s="42"/>
      <c r="CP108" s="43"/>
      <c r="CQ108" s="43"/>
      <c r="CS108" s="42"/>
      <c r="CT108" s="43"/>
      <c r="DA108" s="42"/>
      <c r="DB108" s="43"/>
      <c r="DE108" s="42"/>
      <c r="DF108" s="43"/>
      <c r="DI108" s="42"/>
      <c r="DJ108" s="43"/>
      <c r="DM108" s="42"/>
      <c r="DN108" s="43"/>
    </row>
    <row r="109" spans="39:118" x14ac:dyDescent="0.15">
      <c r="AM109" s="43"/>
      <c r="AN109" s="43"/>
      <c r="AO109" s="43"/>
      <c r="AP109" s="43"/>
      <c r="AQ109" s="43"/>
      <c r="AR109" s="43"/>
      <c r="AS109" s="43"/>
      <c r="AT109" s="43"/>
      <c r="AU109" s="43"/>
      <c r="AV109" s="43"/>
      <c r="AW109" s="43"/>
      <c r="AX109" s="43"/>
      <c r="BA109" s="42"/>
      <c r="BB109" s="43"/>
      <c r="BC109" s="43"/>
      <c r="BE109" s="42"/>
      <c r="BF109" s="43"/>
      <c r="BG109" s="43"/>
      <c r="BI109" s="42"/>
      <c r="BJ109" s="43"/>
      <c r="BK109" s="43"/>
      <c r="BM109" s="42"/>
      <c r="BN109" s="43"/>
      <c r="BO109" s="43"/>
      <c r="BS109" s="43"/>
      <c r="BU109" s="42"/>
      <c r="BV109" s="43"/>
      <c r="BW109" s="43"/>
      <c r="BY109" s="42"/>
      <c r="BZ109" s="43"/>
      <c r="CC109" s="42"/>
      <c r="CD109" s="43"/>
      <c r="CI109" s="43"/>
      <c r="CK109" s="42"/>
      <c r="CL109" s="43"/>
      <c r="CM109" s="43"/>
      <c r="CO109" s="42"/>
      <c r="CP109" s="43"/>
      <c r="CQ109" s="43"/>
      <c r="CS109" s="42"/>
      <c r="CT109" s="43"/>
      <c r="DA109" s="42"/>
      <c r="DB109" s="43"/>
      <c r="DE109" s="42"/>
      <c r="DF109" s="43"/>
      <c r="DI109" s="42"/>
      <c r="DJ109" s="43"/>
      <c r="DM109" s="42"/>
      <c r="DN109" s="43"/>
    </row>
    <row r="110" spans="39:118" x14ac:dyDescent="0.15">
      <c r="AM110" s="43"/>
      <c r="AN110" s="43"/>
      <c r="AO110" s="43"/>
      <c r="AP110" s="43"/>
      <c r="AQ110" s="43"/>
      <c r="AR110" s="43"/>
      <c r="AS110" s="43"/>
      <c r="AT110" s="43"/>
      <c r="AU110" s="43"/>
      <c r="AV110" s="43"/>
      <c r="AW110" s="43"/>
      <c r="AX110" s="43"/>
      <c r="BA110" s="42"/>
      <c r="BB110" s="43"/>
      <c r="BC110" s="43"/>
      <c r="BE110" s="42"/>
      <c r="BF110" s="43"/>
      <c r="BG110" s="43"/>
      <c r="BI110" s="42"/>
      <c r="BJ110" s="43"/>
      <c r="BK110" s="43"/>
      <c r="BM110" s="42"/>
      <c r="BN110" s="43"/>
      <c r="BO110" s="43"/>
      <c r="BS110" s="43"/>
      <c r="BU110" s="42"/>
      <c r="BV110" s="43"/>
      <c r="BW110" s="43"/>
      <c r="BY110" s="42"/>
      <c r="BZ110" s="43"/>
      <c r="CC110" s="42"/>
      <c r="CD110" s="43"/>
      <c r="CI110" s="43"/>
      <c r="CK110" s="42"/>
      <c r="CL110" s="43"/>
      <c r="CM110" s="43"/>
      <c r="CO110" s="42"/>
      <c r="CP110" s="43"/>
      <c r="CQ110" s="43"/>
      <c r="CS110" s="42"/>
      <c r="CT110" s="43"/>
      <c r="DA110" s="42"/>
      <c r="DB110" s="43"/>
      <c r="DE110" s="42"/>
      <c r="DF110" s="43"/>
      <c r="DI110" s="42"/>
      <c r="DJ110" s="43"/>
      <c r="DM110" s="42"/>
      <c r="DN110" s="43"/>
    </row>
    <row r="111" spans="39:118" x14ac:dyDescent="0.15">
      <c r="AM111" s="43"/>
      <c r="AN111" s="43"/>
      <c r="AO111" s="43"/>
      <c r="AP111" s="43"/>
      <c r="AQ111" s="43"/>
      <c r="AR111" s="43"/>
      <c r="AS111" s="43"/>
      <c r="AT111" s="43"/>
      <c r="AU111" s="43"/>
      <c r="AV111" s="43"/>
      <c r="AW111" s="43"/>
      <c r="AX111" s="43"/>
      <c r="BA111" s="42"/>
      <c r="BB111" s="43"/>
      <c r="BC111" s="43"/>
      <c r="BE111" s="42"/>
      <c r="BF111" s="43"/>
      <c r="BG111" s="43"/>
      <c r="BI111" s="42"/>
      <c r="BJ111" s="43"/>
      <c r="BK111" s="43"/>
      <c r="BM111" s="42"/>
      <c r="BN111" s="43"/>
      <c r="BO111" s="43"/>
      <c r="BS111" s="43"/>
      <c r="BU111" s="42"/>
      <c r="BV111" s="43"/>
      <c r="BW111" s="43"/>
      <c r="BY111" s="42"/>
      <c r="BZ111" s="43"/>
      <c r="CC111" s="42"/>
      <c r="CD111" s="43"/>
      <c r="CI111" s="43"/>
      <c r="CK111" s="42"/>
      <c r="CL111" s="43"/>
      <c r="CM111" s="43"/>
      <c r="CO111" s="42"/>
      <c r="CP111" s="43"/>
      <c r="CQ111" s="43"/>
      <c r="CS111" s="42"/>
      <c r="CT111" s="43"/>
      <c r="DA111" s="42"/>
      <c r="DB111" s="43"/>
      <c r="DE111" s="42"/>
      <c r="DF111" s="43"/>
      <c r="DI111" s="42"/>
      <c r="DJ111" s="43"/>
      <c r="DM111" s="42"/>
      <c r="DN111" s="43"/>
    </row>
    <row r="112" spans="39:118" x14ac:dyDescent="0.15">
      <c r="AM112" s="43"/>
      <c r="AN112" s="43"/>
      <c r="AO112" s="43"/>
      <c r="AP112" s="43"/>
      <c r="AQ112" s="43"/>
      <c r="AR112" s="43"/>
      <c r="AS112" s="43"/>
      <c r="AT112" s="43"/>
      <c r="AU112" s="43"/>
      <c r="AV112" s="43"/>
      <c r="AW112" s="43"/>
      <c r="AX112" s="43"/>
      <c r="BA112" s="42"/>
      <c r="BB112" s="43"/>
      <c r="BC112" s="43"/>
      <c r="BE112" s="42"/>
      <c r="BF112" s="43"/>
      <c r="BG112" s="43"/>
      <c r="BI112" s="42"/>
      <c r="BJ112" s="43"/>
      <c r="BK112" s="43"/>
      <c r="BM112" s="42"/>
      <c r="BN112" s="43"/>
      <c r="BO112" s="43"/>
      <c r="BS112" s="43"/>
      <c r="BU112" s="42"/>
      <c r="BV112" s="43"/>
      <c r="BW112" s="43"/>
      <c r="BY112" s="42"/>
      <c r="BZ112" s="43"/>
      <c r="CC112" s="42"/>
      <c r="CD112" s="43"/>
      <c r="CI112" s="43"/>
      <c r="CK112" s="42"/>
      <c r="CL112" s="43"/>
      <c r="CM112" s="43"/>
      <c r="CO112" s="42"/>
      <c r="CP112" s="43"/>
      <c r="CQ112" s="43"/>
      <c r="CS112" s="42"/>
      <c r="CT112" s="43"/>
      <c r="DA112" s="42"/>
      <c r="DB112" s="43"/>
      <c r="DE112" s="42"/>
      <c r="DF112" s="43"/>
      <c r="DI112" s="42"/>
      <c r="DJ112" s="43"/>
      <c r="DM112" s="42"/>
      <c r="DN112" s="43"/>
    </row>
    <row r="113" spans="39:118" x14ac:dyDescent="0.15">
      <c r="AM113" s="43"/>
      <c r="AN113" s="43"/>
      <c r="AO113" s="43"/>
      <c r="AP113" s="43"/>
      <c r="AQ113" s="43"/>
      <c r="AR113" s="43"/>
      <c r="AS113" s="43"/>
      <c r="AT113" s="43"/>
      <c r="AU113" s="43"/>
      <c r="AV113" s="43"/>
      <c r="AW113" s="43"/>
      <c r="AX113" s="43"/>
      <c r="BA113" s="42"/>
      <c r="BB113" s="43"/>
      <c r="BC113" s="43"/>
      <c r="BE113" s="42"/>
      <c r="BF113" s="43"/>
      <c r="BG113" s="43"/>
      <c r="BK113" s="43"/>
      <c r="BM113" s="42"/>
      <c r="BN113" s="43"/>
      <c r="BO113" s="43"/>
      <c r="BS113" s="43"/>
      <c r="BU113" s="42"/>
      <c r="BV113" s="43"/>
      <c r="BW113" s="43"/>
      <c r="BY113" s="42"/>
      <c r="BZ113" s="43"/>
      <c r="CC113" s="42"/>
      <c r="CD113" s="43"/>
      <c r="CI113" s="43"/>
      <c r="CK113" s="42"/>
      <c r="CL113" s="43"/>
      <c r="CM113" s="43"/>
      <c r="CO113" s="42"/>
      <c r="CP113" s="43"/>
      <c r="CQ113" s="43"/>
      <c r="CS113" s="42"/>
      <c r="CT113" s="43"/>
      <c r="DA113" s="42"/>
      <c r="DB113" s="43"/>
      <c r="DE113" s="42"/>
      <c r="DF113" s="43"/>
      <c r="DI113" s="42"/>
      <c r="DJ113" s="43"/>
      <c r="DM113" s="42"/>
      <c r="DN113" s="43"/>
    </row>
    <row r="114" spans="39:118" x14ac:dyDescent="0.15">
      <c r="AM114" s="43"/>
      <c r="AN114" s="43"/>
      <c r="AO114" s="43"/>
      <c r="AP114" s="43"/>
      <c r="AQ114" s="43"/>
      <c r="AR114" s="43"/>
      <c r="AS114" s="43"/>
      <c r="AT114" s="43"/>
      <c r="AU114" s="43"/>
      <c r="AV114" s="43"/>
      <c r="AW114" s="43"/>
      <c r="AX114" s="43"/>
      <c r="BA114" s="42"/>
      <c r="BB114" s="43"/>
      <c r="BC114" s="43"/>
      <c r="BE114" s="42"/>
      <c r="BF114" s="43"/>
      <c r="BG114" s="43"/>
      <c r="BK114" s="43"/>
      <c r="BM114" s="42"/>
      <c r="BN114" s="43"/>
      <c r="BO114" s="43"/>
      <c r="BS114" s="43"/>
      <c r="BU114" s="42"/>
      <c r="BV114" s="43"/>
      <c r="BW114" s="43"/>
      <c r="BY114" s="42"/>
      <c r="BZ114" s="43"/>
      <c r="CC114" s="42"/>
      <c r="CD114" s="43"/>
      <c r="CI114" s="43"/>
      <c r="CK114" s="42"/>
      <c r="CL114" s="43"/>
      <c r="CM114" s="43"/>
      <c r="CO114" s="42"/>
      <c r="CP114" s="43"/>
      <c r="CQ114" s="43"/>
      <c r="CS114" s="42"/>
      <c r="CT114" s="43"/>
      <c r="DA114" s="42"/>
      <c r="DB114" s="43"/>
      <c r="DE114" s="42"/>
      <c r="DF114" s="43"/>
      <c r="DI114" s="42"/>
      <c r="DJ114" s="43"/>
      <c r="DM114" s="42"/>
      <c r="DN114" s="43"/>
    </row>
    <row r="115" spans="39:118" x14ac:dyDescent="0.15">
      <c r="AM115" s="43"/>
      <c r="AN115" s="43"/>
      <c r="AO115" s="43"/>
      <c r="AP115" s="43"/>
      <c r="AQ115" s="43"/>
      <c r="AR115" s="43"/>
      <c r="AS115" s="43"/>
      <c r="AT115" s="43"/>
      <c r="AU115" s="43"/>
      <c r="AV115" s="43"/>
      <c r="AW115" s="43"/>
      <c r="AX115" s="43"/>
      <c r="BA115" s="42"/>
      <c r="BB115" s="43"/>
      <c r="BC115" s="43"/>
      <c r="BE115" s="42"/>
      <c r="BF115" s="43"/>
      <c r="BG115" s="43"/>
      <c r="BK115" s="43"/>
      <c r="BM115" s="42"/>
      <c r="BN115" s="43"/>
      <c r="BO115" s="43"/>
      <c r="BS115" s="43"/>
      <c r="BU115" s="42"/>
      <c r="BV115" s="43"/>
      <c r="BW115" s="43"/>
      <c r="BY115" s="42"/>
      <c r="BZ115" s="43"/>
      <c r="CC115" s="42"/>
      <c r="CD115" s="43"/>
      <c r="CI115" s="43"/>
      <c r="CK115" s="42"/>
      <c r="CL115" s="43"/>
      <c r="CM115" s="43"/>
      <c r="CO115" s="42"/>
      <c r="CP115" s="43"/>
      <c r="CQ115" s="43"/>
      <c r="CS115" s="42"/>
      <c r="CT115" s="43"/>
      <c r="DA115" s="42"/>
      <c r="DB115" s="43"/>
      <c r="DE115" s="42"/>
      <c r="DF115" s="43"/>
      <c r="DI115" s="42"/>
      <c r="DJ115" s="43"/>
      <c r="DM115" s="42"/>
      <c r="DN115" s="43"/>
    </row>
    <row r="116" spans="39:118" x14ac:dyDescent="0.15">
      <c r="AM116" s="43"/>
      <c r="AN116" s="43"/>
      <c r="AO116" s="43"/>
      <c r="AP116" s="43"/>
      <c r="AQ116" s="43"/>
      <c r="AR116" s="43"/>
      <c r="AS116" s="43"/>
      <c r="AT116" s="43"/>
      <c r="AU116" s="43"/>
      <c r="AV116" s="43"/>
      <c r="AW116" s="43"/>
      <c r="AX116" s="43"/>
      <c r="BS116" s="43"/>
      <c r="BU116" s="42"/>
      <c r="BV116" s="43"/>
      <c r="BW116" s="43"/>
      <c r="BY116" s="42"/>
      <c r="BZ116" s="43"/>
      <c r="CC116" s="42"/>
      <c r="CD116" s="43"/>
      <c r="CI116" s="43"/>
      <c r="CK116" s="42"/>
      <c r="CL116" s="43"/>
      <c r="CM116" s="43"/>
      <c r="CO116" s="42"/>
      <c r="CP116" s="43"/>
      <c r="CQ116" s="43"/>
      <c r="CS116" s="42"/>
      <c r="CT116" s="43"/>
      <c r="CW116" s="42"/>
      <c r="CX116" s="43"/>
      <c r="DA116" s="42"/>
      <c r="DB116" s="43"/>
      <c r="DE116" s="42"/>
      <c r="DF116" s="43"/>
      <c r="DI116" s="42"/>
      <c r="DJ116" s="43"/>
      <c r="DM116" s="42"/>
      <c r="DN116" s="43"/>
    </row>
    <row r="117" spans="39:118" x14ac:dyDescent="0.15">
      <c r="AM117" s="43"/>
      <c r="AN117" s="43"/>
      <c r="AO117" s="43"/>
      <c r="AP117" s="43"/>
      <c r="AQ117" s="43"/>
      <c r="AR117" s="43"/>
      <c r="AS117" s="43"/>
      <c r="AT117" s="43"/>
      <c r="AU117" s="43"/>
      <c r="AV117" s="43"/>
      <c r="AW117" s="43"/>
      <c r="AX117" s="43"/>
      <c r="BS117" s="43"/>
      <c r="BU117" s="42"/>
      <c r="BV117" s="43"/>
      <c r="BW117" s="43"/>
      <c r="BY117" s="42"/>
      <c r="BZ117" s="43"/>
      <c r="CC117" s="42"/>
      <c r="CD117" s="43"/>
      <c r="CI117" s="43"/>
      <c r="CK117" s="42"/>
      <c r="CL117" s="43"/>
      <c r="CM117" s="43"/>
      <c r="CO117" s="42"/>
      <c r="CP117" s="43"/>
      <c r="CQ117" s="43"/>
      <c r="CS117" s="42"/>
      <c r="CT117" s="43"/>
      <c r="CW117" s="42"/>
      <c r="CX117" s="43"/>
      <c r="DA117" s="42"/>
      <c r="DB117" s="43"/>
      <c r="DE117" s="42"/>
      <c r="DF117" s="43"/>
      <c r="DI117" s="42"/>
      <c r="DJ117" s="43"/>
      <c r="DM117" s="42"/>
      <c r="DN117" s="43"/>
    </row>
    <row r="118" spans="39:118" x14ac:dyDescent="0.15">
      <c r="AM118" s="43"/>
      <c r="AN118" s="43"/>
      <c r="AO118" s="43"/>
      <c r="AP118" s="43"/>
      <c r="AQ118" s="43"/>
      <c r="AR118" s="43"/>
      <c r="AS118" s="43"/>
      <c r="AT118" s="43"/>
      <c r="AU118" s="43"/>
      <c r="AV118" s="43"/>
      <c r="AW118" s="43"/>
      <c r="AX118" s="43"/>
      <c r="BS118" s="43"/>
      <c r="BU118" s="42"/>
      <c r="BV118" s="43"/>
      <c r="BW118" s="43"/>
      <c r="BY118" s="42"/>
      <c r="BZ118" s="43"/>
      <c r="CC118" s="42"/>
      <c r="CD118" s="43"/>
      <c r="CI118" s="43"/>
      <c r="CK118" s="42"/>
      <c r="CL118" s="43"/>
      <c r="CM118" s="43"/>
      <c r="CO118" s="42"/>
      <c r="CP118" s="43"/>
      <c r="CQ118" s="43"/>
      <c r="CS118" s="42"/>
      <c r="CT118" s="43"/>
      <c r="CW118" s="42"/>
      <c r="CX118" s="43"/>
      <c r="DA118" s="42"/>
      <c r="DB118" s="43"/>
      <c r="DE118" s="42"/>
      <c r="DF118" s="43"/>
      <c r="DI118" s="42"/>
      <c r="DJ118" s="43"/>
      <c r="DM118" s="42"/>
      <c r="DN118" s="43"/>
    </row>
    <row r="119" spans="39:118" x14ac:dyDescent="0.15">
      <c r="AM119" s="43"/>
      <c r="AN119" s="43"/>
      <c r="AO119" s="43"/>
      <c r="AP119" s="43"/>
      <c r="AQ119" s="43"/>
      <c r="AR119" s="43"/>
      <c r="AS119" s="43"/>
      <c r="AT119" s="43"/>
      <c r="AU119" s="43"/>
      <c r="AV119" s="43"/>
      <c r="AW119" s="43"/>
      <c r="AX119" s="43"/>
      <c r="BS119" s="43"/>
      <c r="BU119" s="42"/>
      <c r="BV119" s="43"/>
      <c r="BW119" s="43"/>
      <c r="BY119" s="42"/>
      <c r="BZ119" s="43"/>
      <c r="CC119" s="42"/>
      <c r="CD119" s="43"/>
      <c r="CI119" s="43"/>
      <c r="CK119" s="42"/>
      <c r="CL119" s="43"/>
      <c r="CM119" s="43"/>
      <c r="CO119" s="42"/>
      <c r="CP119" s="43"/>
      <c r="CQ119" s="43"/>
      <c r="CS119" s="42"/>
      <c r="CT119" s="43"/>
      <c r="CW119" s="42"/>
      <c r="CX119" s="43"/>
      <c r="DA119" s="42"/>
      <c r="DB119" s="43"/>
      <c r="DE119" s="42"/>
      <c r="DF119" s="43"/>
      <c r="DI119" s="42"/>
      <c r="DJ119" s="43"/>
      <c r="DM119" s="42"/>
      <c r="DN119" s="43"/>
    </row>
    <row r="120" spans="39:118" x14ac:dyDescent="0.15">
      <c r="AM120" s="43"/>
      <c r="AN120" s="43"/>
      <c r="AO120" s="43"/>
      <c r="AP120" s="43"/>
      <c r="AQ120" s="43"/>
      <c r="AR120" s="43"/>
      <c r="AS120" s="43"/>
      <c r="AT120" s="43"/>
      <c r="AU120" s="43"/>
      <c r="AV120" s="43"/>
      <c r="AW120" s="43"/>
      <c r="AX120" s="43"/>
      <c r="BS120" s="43"/>
      <c r="BU120" s="42"/>
      <c r="BV120" s="43"/>
      <c r="BW120" s="43"/>
      <c r="BY120" s="42"/>
      <c r="BZ120" s="43"/>
      <c r="CC120" s="42"/>
      <c r="CD120" s="43"/>
      <c r="CI120" s="43"/>
      <c r="CK120" s="42"/>
      <c r="CL120" s="43"/>
      <c r="CM120" s="43"/>
      <c r="CO120" s="42"/>
      <c r="CP120" s="43"/>
      <c r="CQ120" s="43"/>
      <c r="CS120" s="42"/>
      <c r="CT120" s="43"/>
      <c r="CW120" s="42"/>
      <c r="CX120" s="43"/>
      <c r="DA120" s="42"/>
      <c r="DB120" s="43"/>
      <c r="DE120" s="42"/>
      <c r="DF120" s="43"/>
      <c r="DI120" s="42"/>
      <c r="DJ120" s="43"/>
      <c r="DM120" s="42"/>
      <c r="DN120" s="43"/>
    </row>
    <row r="121" spans="39:118" x14ac:dyDescent="0.15">
      <c r="AM121" s="43"/>
      <c r="AN121" s="43"/>
      <c r="AO121" s="43"/>
      <c r="AP121" s="43"/>
      <c r="AQ121" s="43"/>
      <c r="AR121" s="43"/>
      <c r="AS121" s="43"/>
      <c r="AT121" s="43"/>
      <c r="AU121" s="43"/>
      <c r="AV121" s="43"/>
      <c r="AW121" s="43"/>
      <c r="AX121" s="43"/>
      <c r="BS121" s="43"/>
      <c r="BU121" s="42"/>
      <c r="BV121" s="43"/>
      <c r="BW121" s="43"/>
      <c r="BY121" s="42"/>
      <c r="BZ121" s="43"/>
      <c r="CC121" s="42"/>
      <c r="CD121" s="43"/>
      <c r="CI121" s="43"/>
      <c r="CK121" s="42"/>
      <c r="CL121" s="43"/>
      <c r="CM121" s="43"/>
      <c r="CO121" s="42"/>
      <c r="CP121" s="43"/>
      <c r="CQ121" s="43"/>
      <c r="CS121" s="42"/>
      <c r="CT121" s="43"/>
      <c r="CW121" s="42"/>
      <c r="CX121" s="43"/>
      <c r="DA121" s="42"/>
      <c r="DB121" s="43"/>
      <c r="DE121" s="42"/>
      <c r="DF121" s="43"/>
      <c r="DI121" s="42"/>
      <c r="DJ121" s="43"/>
      <c r="DM121" s="42"/>
      <c r="DN121" s="43"/>
    </row>
    <row r="122" spans="39:118" x14ac:dyDescent="0.15">
      <c r="AM122" s="43"/>
      <c r="AN122" s="43"/>
      <c r="AO122" s="43"/>
      <c r="AP122" s="43"/>
      <c r="AQ122" s="43"/>
      <c r="AR122" s="43"/>
      <c r="AS122" s="43"/>
      <c r="AT122" s="43"/>
      <c r="AU122" s="43"/>
      <c r="AV122" s="43"/>
      <c r="AW122" s="43"/>
      <c r="AX122" s="43"/>
      <c r="BS122" s="43"/>
      <c r="BU122" s="42"/>
      <c r="BV122" s="43"/>
      <c r="BW122" s="43"/>
      <c r="BY122" s="42"/>
      <c r="BZ122" s="43"/>
      <c r="CC122" s="42"/>
      <c r="CD122" s="43"/>
      <c r="CI122" s="43"/>
      <c r="CK122" s="42"/>
      <c r="CL122" s="43"/>
      <c r="CM122" s="43"/>
      <c r="CO122" s="42"/>
      <c r="CP122" s="43"/>
      <c r="CQ122" s="43"/>
      <c r="CS122" s="42"/>
      <c r="CT122" s="43"/>
      <c r="CW122" s="42"/>
      <c r="CX122" s="43"/>
      <c r="DA122" s="42"/>
      <c r="DB122" s="43"/>
      <c r="DE122" s="42"/>
      <c r="DF122" s="43"/>
      <c r="DI122" s="42"/>
      <c r="DJ122" s="43"/>
      <c r="DM122" s="42"/>
      <c r="DN122" s="43"/>
    </row>
    <row r="123" spans="39:118" x14ac:dyDescent="0.15">
      <c r="AM123" s="43"/>
      <c r="AN123" s="43"/>
      <c r="AO123" s="43"/>
      <c r="AP123" s="43"/>
      <c r="AQ123" s="43"/>
      <c r="AR123" s="43"/>
      <c r="AS123" s="43"/>
      <c r="AT123" s="43"/>
      <c r="AU123" s="43"/>
      <c r="AV123" s="43"/>
      <c r="AW123" s="43"/>
      <c r="AX123" s="43"/>
      <c r="BS123" s="43"/>
      <c r="BU123" s="42"/>
      <c r="BV123" s="43"/>
      <c r="BW123" s="43"/>
      <c r="BY123" s="42"/>
      <c r="BZ123" s="43"/>
      <c r="CC123" s="42"/>
      <c r="CD123" s="43"/>
      <c r="CI123" s="43"/>
      <c r="CK123" s="42"/>
      <c r="CL123" s="43"/>
      <c r="CM123" s="43"/>
      <c r="CO123" s="42"/>
      <c r="CP123" s="43"/>
      <c r="CQ123" s="43"/>
      <c r="CS123" s="42"/>
      <c r="CT123" s="43"/>
      <c r="CW123" s="42"/>
      <c r="CX123" s="43"/>
      <c r="DA123" s="42"/>
      <c r="DB123" s="43"/>
      <c r="DE123" s="42"/>
      <c r="DF123" s="43"/>
      <c r="DI123" s="42"/>
      <c r="DJ123" s="43"/>
      <c r="DM123" s="42"/>
      <c r="DN123" s="43"/>
    </row>
    <row r="124" spans="39:118" x14ac:dyDescent="0.15">
      <c r="AM124" s="43"/>
      <c r="AN124" s="43"/>
      <c r="AO124" s="43"/>
      <c r="AP124" s="43"/>
      <c r="AQ124" s="43"/>
      <c r="AR124" s="43"/>
      <c r="AS124" s="43"/>
      <c r="AT124" s="43"/>
      <c r="AU124" s="43"/>
      <c r="AV124" s="43"/>
      <c r="AW124" s="43"/>
      <c r="AX124" s="43"/>
      <c r="BS124" s="43"/>
      <c r="BU124" s="42"/>
      <c r="BV124" s="43"/>
      <c r="BW124" s="43"/>
      <c r="BY124" s="42"/>
      <c r="BZ124" s="43"/>
      <c r="CC124" s="42"/>
      <c r="CD124" s="43"/>
      <c r="CI124" s="43"/>
      <c r="CK124" s="42"/>
      <c r="CL124" s="43"/>
      <c r="CM124" s="43"/>
      <c r="CO124" s="42"/>
      <c r="CP124" s="43"/>
      <c r="CQ124" s="43"/>
      <c r="CS124" s="42"/>
      <c r="CT124" s="43"/>
      <c r="CW124" s="42"/>
      <c r="CX124" s="43"/>
      <c r="DA124" s="42"/>
      <c r="DB124" s="43"/>
      <c r="DE124" s="42"/>
      <c r="DF124" s="43"/>
      <c r="DI124" s="42"/>
      <c r="DJ124" s="43"/>
      <c r="DM124" s="42"/>
      <c r="DN124" s="43"/>
    </row>
    <row r="125" spans="39:118" x14ac:dyDescent="0.15">
      <c r="AM125" s="43"/>
      <c r="AN125" s="43"/>
      <c r="AO125" s="43"/>
      <c r="AP125" s="43"/>
      <c r="AQ125" s="43"/>
      <c r="AR125" s="43"/>
      <c r="AS125" s="43"/>
      <c r="AT125" s="43"/>
      <c r="AU125" s="43"/>
      <c r="AV125" s="43"/>
      <c r="AW125" s="43"/>
      <c r="AX125" s="43"/>
      <c r="BS125" s="43"/>
      <c r="BU125" s="42"/>
      <c r="BV125" s="43"/>
      <c r="BW125" s="43"/>
      <c r="BY125" s="42"/>
      <c r="BZ125" s="43"/>
      <c r="CC125" s="42"/>
      <c r="CD125" s="43"/>
      <c r="CI125" s="43"/>
      <c r="CK125" s="42"/>
      <c r="CL125" s="43"/>
      <c r="CM125" s="43"/>
      <c r="CO125" s="42"/>
      <c r="CP125" s="43"/>
      <c r="CQ125" s="43"/>
      <c r="CS125" s="42"/>
      <c r="CT125" s="43"/>
      <c r="CW125" s="42"/>
      <c r="CX125" s="43"/>
      <c r="DA125" s="42"/>
      <c r="DB125" s="43"/>
      <c r="DE125" s="42"/>
      <c r="DF125" s="43"/>
      <c r="DI125" s="42"/>
      <c r="DJ125" s="43"/>
      <c r="DM125" s="42"/>
      <c r="DN125" s="43"/>
    </row>
    <row r="126" spans="39:118" x14ac:dyDescent="0.15">
      <c r="AM126" s="43"/>
      <c r="AN126" s="43"/>
      <c r="AO126" s="43"/>
      <c r="AP126" s="43"/>
      <c r="AQ126" s="43"/>
      <c r="AR126" s="43"/>
      <c r="AS126" s="43"/>
      <c r="AT126" s="43"/>
      <c r="AU126" s="43"/>
      <c r="AV126" s="43"/>
      <c r="AW126" s="43"/>
      <c r="AX126" s="43"/>
      <c r="BS126" s="43"/>
      <c r="BU126" s="42"/>
      <c r="BV126" s="43"/>
      <c r="BW126" s="43"/>
      <c r="BY126" s="42"/>
      <c r="BZ126" s="43"/>
      <c r="CC126" s="42"/>
      <c r="CD126" s="43"/>
      <c r="CI126" s="43"/>
      <c r="CK126" s="42"/>
      <c r="CL126" s="43"/>
      <c r="CM126" s="43"/>
      <c r="CO126" s="42"/>
      <c r="CP126" s="43"/>
      <c r="CQ126" s="43"/>
      <c r="CS126" s="42"/>
      <c r="CT126" s="43"/>
      <c r="CW126" s="42"/>
      <c r="CX126" s="43"/>
      <c r="DA126" s="42"/>
      <c r="DB126" s="43"/>
      <c r="DE126" s="42"/>
      <c r="DF126" s="43"/>
      <c r="DI126" s="42"/>
      <c r="DJ126" s="43"/>
      <c r="DM126" s="42"/>
      <c r="DN126" s="43"/>
    </row>
    <row r="127" spans="39:118" x14ac:dyDescent="0.15">
      <c r="AM127" s="43"/>
      <c r="AN127" s="43"/>
      <c r="AO127" s="43"/>
      <c r="AP127" s="43"/>
      <c r="AQ127" s="43"/>
      <c r="AR127" s="43"/>
      <c r="AS127" s="43"/>
      <c r="AT127" s="43"/>
      <c r="AU127" s="43"/>
      <c r="AV127" s="43"/>
      <c r="AW127" s="43"/>
      <c r="AX127" s="43"/>
      <c r="BS127" s="43"/>
      <c r="BU127" s="42"/>
      <c r="BV127" s="43"/>
      <c r="BW127" s="43"/>
      <c r="BY127" s="42"/>
      <c r="BZ127" s="43"/>
      <c r="CC127" s="42"/>
      <c r="CD127" s="43"/>
      <c r="CI127" s="43"/>
      <c r="CK127" s="42"/>
      <c r="CL127" s="43"/>
      <c r="CM127" s="43"/>
      <c r="CO127" s="42"/>
      <c r="CP127" s="43"/>
      <c r="CQ127" s="43"/>
      <c r="CS127" s="42"/>
      <c r="CT127" s="43"/>
      <c r="CW127" s="42"/>
      <c r="CX127" s="43"/>
      <c r="DA127" s="42"/>
      <c r="DB127" s="43"/>
      <c r="DE127" s="42"/>
      <c r="DF127" s="43"/>
      <c r="DI127" s="42"/>
      <c r="DJ127" s="43"/>
      <c r="DM127" s="42"/>
      <c r="DN127" s="43"/>
    </row>
    <row r="128" spans="39:118" x14ac:dyDescent="0.15">
      <c r="AM128" s="43"/>
      <c r="AN128" s="43"/>
      <c r="AO128" s="43"/>
      <c r="AP128" s="43"/>
      <c r="AQ128" s="43"/>
      <c r="AR128" s="43"/>
      <c r="AS128" s="43"/>
      <c r="AT128" s="43"/>
      <c r="AU128" s="43"/>
      <c r="AV128" s="43"/>
      <c r="AW128" s="43"/>
      <c r="AX128" s="43"/>
      <c r="BS128" s="43"/>
      <c r="BU128" s="42"/>
      <c r="BV128" s="43"/>
      <c r="BW128" s="43"/>
      <c r="BY128" s="42"/>
      <c r="BZ128" s="43"/>
      <c r="CC128" s="42"/>
      <c r="CD128" s="43"/>
      <c r="CI128" s="43"/>
      <c r="CK128" s="42"/>
      <c r="CL128" s="43"/>
      <c r="CM128" s="43"/>
      <c r="CO128" s="42"/>
      <c r="CP128" s="43"/>
      <c r="CQ128" s="43"/>
      <c r="CS128" s="42"/>
      <c r="CT128" s="43"/>
      <c r="CW128" s="42"/>
      <c r="CX128" s="43"/>
      <c r="DA128" s="42"/>
      <c r="DB128" s="43"/>
      <c r="DE128" s="42"/>
      <c r="DF128" s="43"/>
      <c r="DI128" s="42"/>
      <c r="DJ128" s="43"/>
      <c r="DM128" s="42"/>
      <c r="DN128" s="43"/>
    </row>
    <row r="129" spans="39:118" x14ac:dyDescent="0.15">
      <c r="AM129" s="43"/>
      <c r="AN129" s="43"/>
      <c r="AO129" s="43"/>
      <c r="AP129" s="43"/>
      <c r="AQ129" s="43"/>
      <c r="AR129" s="43"/>
      <c r="AS129" s="43"/>
      <c r="AT129" s="43"/>
      <c r="AU129" s="43"/>
      <c r="AV129" s="43"/>
      <c r="AW129" s="43"/>
      <c r="AX129" s="43"/>
      <c r="BS129" s="43"/>
      <c r="BU129" s="42"/>
      <c r="BV129" s="43"/>
      <c r="BW129" s="43"/>
      <c r="BY129" s="42"/>
      <c r="BZ129" s="43"/>
      <c r="CC129" s="42"/>
      <c r="CD129" s="43"/>
      <c r="CI129" s="43"/>
      <c r="CK129" s="42"/>
      <c r="CL129" s="43"/>
      <c r="CM129" s="43"/>
      <c r="CO129" s="42"/>
      <c r="CP129" s="43"/>
      <c r="CQ129" s="43"/>
      <c r="CS129" s="42"/>
      <c r="CT129" s="43"/>
      <c r="CW129" s="42"/>
      <c r="CX129" s="43"/>
      <c r="DA129" s="42"/>
      <c r="DB129" s="43"/>
      <c r="DE129" s="42"/>
      <c r="DF129" s="43"/>
      <c r="DI129" s="42"/>
      <c r="DJ129" s="43"/>
      <c r="DM129" s="42"/>
      <c r="DN129" s="43"/>
    </row>
    <row r="130" spans="39:118" x14ac:dyDescent="0.15">
      <c r="AM130" s="43"/>
      <c r="AN130" s="43"/>
      <c r="AO130" s="43"/>
      <c r="AP130" s="43"/>
      <c r="AQ130" s="43"/>
      <c r="AR130" s="43"/>
      <c r="AS130" s="43"/>
      <c r="AT130" s="43"/>
      <c r="AU130" s="43"/>
      <c r="AV130" s="43"/>
      <c r="AW130" s="43"/>
      <c r="AX130" s="43"/>
      <c r="BS130" s="43"/>
      <c r="BU130" s="42"/>
      <c r="BV130" s="43"/>
      <c r="BW130" s="43"/>
      <c r="BY130" s="42"/>
      <c r="BZ130" s="43"/>
      <c r="CC130" s="42"/>
      <c r="CD130" s="43"/>
      <c r="CI130" s="43"/>
      <c r="CK130" s="42"/>
      <c r="CL130" s="43"/>
      <c r="CM130" s="43"/>
      <c r="CO130" s="42"/>
      <c r="CP130" s="43"/>
      <c r="CQ130" s="43"/>
      <c r="CS130" s="42"/>
      <c r="CT130" s="43"/>
      <c r="CW130" s="42"/>
      <c r="CX130" s="43"/>
      <c r="DA130" s="42"/>
      <c r="DB130" s="43"/>
      <c r="DE130" s="42"/>
      <c r="DF130" s="43"/>
      <c r="DI130" s="42"/>
      <c r="DJ130" s="43"/>
      <c r="DM130" s="42"/>
      <c r="DN130" s="43"/>
    </row>
    <row r="131" spans="39:118" x14ac:dyDescent="0.15">
      <c r="AM131" s="43"/>
      <c r="AN131" s="43"/>
      <c r="AO131" s="43"/>
      <c r="AP131" s="43"/>
      <c r="AQ131" s="43"/>
      <c r="AR131" s="43"/>
      <c r="AS131" s="43"/>
      <c r="AT131" s="43"/>
      <c r="AU131" s="43"/>
      <c r="AV131" s="43"/>
      <c r="AW131" s="43"/>
      <c r="AX131" s="43"/>
      <c r="BS131" s="43"/>
      <c r="BU131" s="42"/>
      <c r="BV131" s="43"/>
      <c r="BW131" s="43"/>
      <c r="BY131" s="42"/>
      <c r="BZ131" s="43"/>
      <c r="CC131" s="42"/>
      <c r="CD131" s="43"/>
      <c r="CI131" s="43"/>
      <c r="CK131" s="42"/>
      <c r="CL131" s="43"/>
      <c r="CM131" s="43"/>
      <c r="CO131" s="42"/>
      <c r="CP131" s="43"/>
      <c r="CQ131" s="43"/>
      <c r="CS131" s="42"/>
      <c r="CT131" s="43"/>
      <c r="CW131" s="42"/>
      <c r="CX131" s="43"/>
      <c r="DA131" s="42"/>
      <c r="DB131" s="43"/>
      <c r="DE131" s="42"/>
      <c r="DF131" s="43"/>
      <c r="DI131" s="42"/>
      <c r="DJ131" s="43"/>
      <c r="DM131" s="42"/>
      <c r="DN131" s="43"/>
    </row>
    <row r="132" spans="39:118" x14ac:dyDescent="0.15">
      <c r="AM132" s="43"/>
      <c r="AN132" s="43"/>
      <c r="AO132" s="43"/>
      <c r="AP132" s="43"/>
      <c r="AQ132" s="43"/>
      <c r="AR132" s="43"/>
      <c r="AS132" s="43"/>
      <c r="AT132" s="43"/>
      <c r="AU132" s="43"/>
      <c r="AV132" s="43"/>
      <c r="AW132" s="43"/>
      <c r="AX132" s="43"/>
      <c r="BS132" s="43"/>
      <c r="BU132" s="42"/>
      <c r="BV132" s="43"/>
      <c r="BW132" s="43"/>
      <c r="BY132" s="42"/>
      <c r="BZ132" s="43"/>
      <c r="CC132" s="42"/>
      <c r="CD132" s="43"/>
      <c r="CI132" s="43"/>
      <c r="CK132" s="42"/>
      <c r="CL132" s="43"/>
      <c r="CM132" s="43"/>
      <c r="CO132" s="42"/>
      <c r="CP132" s="43"/>
      <c r="CQ132" s="43"/>
      <c r="CS132" s="42"/>
      <c r="CT132" s="43"/>
      <c r="CW132" s="42"/>
      <c r="CX132" s="43"/>
      <c r="DA132" s="42"/>
      <c r="DB132" s="43"/>
      <c r="DE132" s="42"/>
      <c r="DF132" s="43"/>
      <c r="DI132" s="42"/>
      <c r="DJ132" s="43"/>
      <c r="DM132" s="42"/>
      <c r="DN132" s="43"/>
    </row>
    <row r="133" spans="39:118" x14ac:dyDescent="0.15">
      <c r="AM133" s="43"/>
      <c r="AN133" s="43"/>
      <c r="AO133" s="43"/>
      <c r="AP133" s="43"/>
      <c r="AQ133" s="43"/>
      <c r="AR133" s="43"/>
      <c r="AS133" s="43"/>
      <c r="AT133" s="43"/>
      <c r="AU133" s="43"/>
      <c r="AV133" s="43"/>
      <c r="AW133" s="43"/>
      <c r="AX133" s="43"/>
      <c r="BS133" s="43"/>
      <c r="BU133" s="42"/>
      <c r="BV133" s="43"/>
      <c r="BW133" s="43"/>
      <c r="BY133" s="42"/>
      <c r="BZ133" s="43"/>
      <c r="CC133" s="42"/>
      <c r="CD133" s="43"/>
      <c r="CI133" s="43"/>
      <c r="CK133" s="42"/>
      <c r="CL133" s="43"/>
      <c r="CM133" s="43"/>
      <c r="CO133" s="42"/>
      <c r="CP133" s="43"/>
      <c r="CQ133" s="43"/>
      <c r="CS133" s="42"/>
      <c r="CT133" s="43"/>
      <c r="CW133" s="42"/>
      <c r="CX133" s="43"/>
      <c r="DA133" s="42"/>
      <c r="DB133" s="43"/>
      <c r="DE133" s="42"/>
      <c r="DF133" s="43"/>
      <c r="DI133" s="42"/>
      <c r="DJ133" s="43"/>
      <c r="DM133" s="42"/>
      <c r="DN133" s="43"/>
    </row>
    <row r="134" spans="39:118" x14ac:dyDescent="0.15">
      <c r="AM134" s="43"/>
      <c r="AN134" s="43"/>
      <c r="AO134" s="43"/>
      <c r="AP134" s="43"/>
      <c r="AQ134" s="43"/>
      <c r="AR134" s="43"/>
      <c r="AS134" s="43"/>
      <c r="AT134" s="43"/>
      <c r="AU134" s="43"/>
      <c r="AV134" s="43"/>
      <c r="AW134" s="43"/>
      <c r="AX134" s="43"/>
      <c r="BS134" s="43"/>
      <c r="BU134" s="42"/>
      <c r="BV134" s="43"/>
      <c r="BW134" s="43"/>
      <c r="BY134" s="42"/>
      <c r="BZ134" s="43"/>
      <c r="CC134" s="42"/>
      <c r="CD134" s="43"/>
      <c r="CI134" s="43"/>
      <c r="CK134" s="42"/>
      <c r="CL134" s="43"/>
      <c r="CM134" s="43"/>
      <c r="CO134" s="42"/>
      <c r="CP134" s="43"/>
      <c r="CQ134" s="43"/>
      <c r="CS134" s="42"/>
      <c r="CT134" s="43"/>
      <c r="CW134" s="42"/>
      <c r="CX134" s="43"/>
      <c r="DA134" s="42"/>
      <c r="DB134" s="43"/>
      <c r="DE134" s="42"/>
      <c r="DF134" s="43"/>
      <c r="DI134" s="42"/>
      <c r="DJ134" s="43"/>
      <c r="DM134" s="42"/>
      <c r="DN134" s="43"/>
    </row>
    <row r="135" spans="39:118" x14ac:dyDescent="0.15">
      <c r="AM135" s="43"/>
      <c r="AN135" s="43"/>
      <c r="AO135" s="43"/>
      <c r="AP135" s="43"/>
      <c r="AQ135" s="43"/>
      <c r="AR135" s="43"/>
      <c r="AS135" s="43"/>
      <c r="AT135" s="43"/>
      <c r="AU135" s="43"/>
      <c r="AV135" s="43"/>
      <c r="AW135" s="43"/>
      <c r="AX135" s="43"/>
      <c r="BS135" s="43"/>
      <c r="BU135" s="42"/>
      <c r="BV135" s="43"/>
      <c r="BW135" s="43"/>
      <c r="BY135" s="42"/>
      <c r="BZ135" s="43"/>
      <c r="CC135" s="42"/>
      <c r="CD135" s="43"/>
      <c r="CI135" s="43"/>
      <c r="CK135" s="42"/>
      <c r="CL135" s="43"/>
      <c r="CM135" s="43"/>
      <c r="CO135" s="42"/>
      <c r="CP135" s="43"/>
      <c r="CQ135" s="43"/>
      <c r="CS135" s="42"/>
      <c r="CT135" s="43"/>
      <c r="CW135" s="42"/>
      <c r="CX135" s="43"/>
      <c r="DA135" s="42"/>
      <c r="DB135" s="43"/>
      <c r="DE135" s="42"/>
      <c r="DF135" s="43"/>
      <c r="DI135" s="42"/>
      <c r="DJ135" s="43"/>
      <c r="DM135" s="42"/>
      <c r="DN135" s="43"/>
    </row>
    <row r="136" spans="39:118" x14ac:dyDescent="0.15">
      <c r="AM136" s="43"/>
      <c r="AN136" s="43"/>
      <c r="AO136" s="43"/>
      <c r="AP136" s="43"/>
      <c r="AQ136" s="43"/>
      <c r="AR136" s="43"/>
      <c r="AS136" s="43"/>
      <c r="AT136" s="43"/>
      <c r="AU136" s="43"/>
      <c r="AV136" s="43"/>
      <c r="AW136" s="43"/>
      <c r="AX136" s="43"/>
      <c r="BS136" s="43"/>
      <c r="BU136" s="42"/>
      <c r="BV136" s="43"/>
      <c r="BW136" s="43"/>
      <c r="BY136" s="42"/>
      <c r="BZ136" s="43"/>
      <c r="CC136" s="42"/>
      <c r="CD136" s="43"/>
      <c r="CI136" s="43"/>
      <c r="CK136" s="42"/>
      <c r="CL136" s="43"/>
      <c r="CM136" s="43"/>
      <c r="CO136" s="42"/>
      <c r="CP136" s="43"/>
      <c r="CQ136" s="43"/>
      <c r="CS136" s="42"/>
      <c r="CT136" s="43"/>
      <c r="CW136" s="42"/>
      <c r="CX136" s="43"/>
      <c r="DA136" s="42"/>
      <c r="DB136" s="43"/>
      <c r="DE136" s="42"/>
      <c r="DF136" s="43"/>
      <c r="DI136" s="42"/>
      <c r="DJ136" s="43"/>
      <c r="DM136" s="42"/>
      <c r="DN136" s="43"/>
    </row>
    <row r="137" spans="39:118" x14ac:dyDescent="0.15">
      <c r="AM137" s="43"/>
      <c r="AN137" s="43"/>
      <c r="AO137" s="43"/>
      <c r="AP137" s="43"/>
      <c r="AQ137" s="43"/>
      <c r="AR137" s="43"/>
      <c r="AS137" s="43"/>
      <c r="AT137" s="43"/>
      <c r="AU137" s="43"/>
      <c r="AV137" s="43"/>
      <c r="AW137" s="43"/>
      <c r="AX137" s="43"/>
      <c r="BS137" s="43"/>
      <c r="BU137" s="42"/>
      <c r="BV137" s="43"/>
      <c r="BW137" s="43"/>
      <c r="BY137" s="42"/>
      <c r="BZ137" s="43"/>
      <c r="CC137" s="42"/>
      <c r="CD137" s="43"/>
      <c r="CI137" s="43"/>
      <c r="CK137" s="42"/>
      <c r="CL137" s="43"/>
      <c r="CM137" s="43"/>
      <c r="CO137" s="42"/>
      <c r="CP137" s="43"/>
      <c r="CQ137" s="43"/>
      <c r="CS137" s="42"/>
      <c r="CT137" s="43"/>
      <c r="CW137" s="42"/>
      <c r="CX137" s="43"/>
      <c r="DA137" s="42"/>
      <c r="DB137" s="43"/>
      <c r="DE137" s="42"/>
      <c r="DF137" s="43"/>
      <c r="DI137" s="42"/>
      <c r="DJ137" s="43"/>
      <c r="DM137" s="42"/>
      <c r="DN137" s="43"/>
    </row>
    <row r="138" spans="39:118" x14ac:dyDescent="0.15">
      <c r="AM138" s="43"/>
      <c r="AN138" s="43"/>
      <c r="AO138" s="43"/>
      <c r="AP138" s="43"/>
      <c r="AQ138" s="43"/>
      <c r="AR138" s="43"/>
      <c r="AS138" s="43"/>
      <c r="AT138" s="43"/>
      <c r="AU138" s="43"/>
      <c r="AV138" s="43"/>
      <c r="AW138" s="43"/>
      <c r="AX138" s="43"/>
      <c r="BS138" s="43"/>
      <c r="BU138" s="42"/>
      <c r="BV138" s="43"/>
      <c r="BW138" s="43"/>
      <c r="BY138" s="42"/>
      <c r="BZ138" s="43"/>
      <c r="CC138" s="42"/>
      <c r="CD138" s="43"/>
      <c r="CI138" s="43"/>
      <c r="CK138" s="42"/>
      <c r="CL138" s="43"/>
      <c r="CM138" s="43"/>
      <c r="CO138" s="42"/>
      <c r="CP138" s="43"/>
      <c r="CQ138" s="43"/>
      <c r="CS138" s="42"/>
      <c r="CT138" s="43"/>
      <c r="CW138" s="42"/>
      <c r="CX138" s="43"/>
      <c r="DA138" s="42"/>
      <c r="DB138" s="43"/>
      <c r="DE138" s="42"/>
      <c r="DF138" s="43"/>
      <c r="DI138" s="42"/>
      <c r="DJ138" s="43"/>
      <c r="DM138" s="42"/>
      <c r="DN138" s="43"/>
    </row>
    <row r="139" spans="39:118" x14ac:dyDescent="0.15">
      <c r="AM139" s="43"/>
      <c r="AN139" s="43"/>
      <c r="AO139" s="43"/>
      <c r="AP139" s="43"/>
      <c r="AQ139" s="43"/>
      <c r="AR139" s="43"/>
      <c r="AS139" s="43"/>
      <c r="AT139" s="43"/>
      <c r="AU139" s="43"/>
      <c r="AV139" s="43"/>
      <c r="AW139" s="43"/>
      <c r="AX139" s="43"/>
      <c r="BS139" s="43"/>
      <c r="BU139" s="42"/>
      <c r="BV139" s="43"/>
      <c r="BW139" s="43"/>
      <c r="CC139" s="42"/>
      <c r="CD139" s="43"/>
      <c r="CI139" s="43"/>
      <c r="CK139" s="42"/>
      <c r="CL139" s="43"/>
      <c r="CM139" s="43"/>
      <c r="CO139" s="42"/>
      <c r="CP139" s="43"/>
      <c r="CQ139" s="43"/>
      <c r="CS139" s="42"/>
      <c r="CT139" s="43"/>
      <c r="CW139" s="42"/>
      <c r="CX139" s="43"/>
      <c r="DA139" s="42"/>
      <c r="DB139" s="43"/>
      <c r="DE139" s="42"/>
      <c r="DF139" s="43"/>
      <c r="DI139" s="42"/>
      <c r="DJ139" s="43"/>
      <c r="DM139" s="42"/>
      <c r="DN139" s="43"/>
    </row>
    <row r="140" spans="39:118" x14ac:dyDescent="0.15">
      <c r="BS140" s="43"/>
      <c r="BU140" s="42"/>
      <c r="BV140" s="43"/>
      <c r="BW140" s="43"/>
      <c r="BY140" s="42"/>
      <c r="BZ140" s="43"/>
      <c r="CC140" s="42"/>
      <c r="CD140" s="43"/>
      <c r="CI140" s="43"/>
      <c r="CK140" s="42"/>
      <c r="CL140" s="43"/>
      <c r="CM140" s="43"/>
      <c r="CO140" s="42"/>
      <c r="CP140" s="43"/>
      <c r="CQ140" s="43"/>
      <c r="CS140" s="42"/>
      <c r="CT140" s="43"/>
      <c r="CW140" s="42"/>
      <c r="CX140" s="43"/>
      <c r="DA140" s="42"/>
      <c r="DB140" s="43"/>
      <c r="DE140" s="42"/>
      <c r="DF140" s="43"/>
      <c r="DI140" s="42"/>
      <c r="DJ140" s="43"/>
      <c r="DM140" s="42"/>
      <c r="DN140" s="43"/>
    </row>
    <row r="141" spans="39:118" x14ac:dyDescent="0.15">
      <c r="BS141" s="43"/>
      <c r="BU141" s="42"/>
      <c r="BV141" s="43"/>
      <c r="BW141" s="43"/>
      <c r="BY141" s="42"/>
      <c r="BZ141" s="43"/>
      <c r="CC141" s="42"/>
      <c r="CD141" s="43"/>
      <c r="CI141" s="43"/>
      <c r="CK141" s="42"/>
      <c r="CL141" s="43"/>
      <c r="CM141" s="43"/>
      <c r="CO141" s="42"/>
      <c r="CP141" s="43"/>
      <c r="CQ141" s="43"/>
      <c r="CS141" s="42"/>
      <c r="CT141" s="43"/>
      <c r="CW141" s="42"/>
      <c r="CX141" s="43"/>
      <c r="DA141" s="42"/>
      <c r="DB141" s="43"/>
      <c r="DE141" s="42"/>
      <c r="DF141" s="43"/>
      <c r="DI141" s="42"/>
      <c r="DJ141" s="43"/>
      <c r="DM141" s="42"/>
      <c r="DN141" s="43"/>
    </row>
    <row r="142" spans="39:118" x14ac:dyDescent="0.15">
      <c r="BS142" s="43"/>
      <c r="BU142" s="42"/>
      <c r="BV142" s="43"/>
      <c r="BW142" s="43"/>
      <c r="BY142" s="42"/>
      <c r="BZ142" s="43"/>
      <c r="CC142" s="42"/>
      <c r="CD142" s="43"/>
      <c r="CI142" s="43"/>
      <c r="CK142" s="42"/>
      <c r="CL142" s="43"/>
      <c r="CM142" s="43"/>
      <c r="CO142" s="42"/>
      <c r="CP142" s="43"/>
      <c r="CQ142" s="43"/>
      <c r="CS142" s="42"/>
      <c r="CT142" s="43"/>
      <c r="CW142" s="42"/>
      <c r="CX142" s="43"/>
      <c r="DA142" s="42"/>
      <c r="DB142" s="43"/>
      <c r="DE142" s="42"/>
      <c r="DF142" s="43"/>
      <c r="DI142" s="42"/>
      <c r="DJ142" s="43"/>
      <c r="DM142" s="42"/>
      <c r="DN142" s="43"/>
    </row>
    <row r="143" spans="39:118" x14ac:dyDescent="0.15">
      <c r="CI143" s="43"/>
      <c r="CM143" s="43"/>
      <c r="CW143" s="42"/>
      <c r="CX143" s="43"/>
      <c r="DE143" s="42"/>
      <c r="DF143" s="43"/>
      <c r="DI143" s="42"/>
      <c r="DJ143" s="43"/>
      <c r="DM143" s="42"/>
      <c r="DN143" s="43"/>
    </row>
    <row r="144" spans="39:118" x14ac:dyDescent="0.15">
      <c r="CI144" s="43"/>
      <c r="CM144" s="43"/>
      <c r="CW144" s="42"/>
      <c r="CX144" s="43"/>
      <c r="DE144" s="42"/>
      <c r="DF144" s="43"/>
      <c r="DI144" s="42"/>
      <c r="DJ144" s="43"/>
      <c r="DM144" s="42"/>
      <c r="DN144" s="43"/>
    </row>
    <row r="145" spans="87:118" x14ac:dyDescent="0.15">
      <c r="CI145" s="43"/>
      <c r="CM145" s="43"/>
      <c r="CW145" s="42"/>
      <c r="CX145" s="43"/>
      <c r="DE145" s="42"/>
      <c r="DF145" s="43"/>
      <c r="DI145" s="42"/>
      <c r="DJ145" s="43"/>
      <c r="DM145" s="42"/>
      <c r="DN145" s="43"/>
    </row>
    <row r="146" spans="87:118" x14ac:dyDescent="0.15">
      <c r="CI146" s="43"/>
      <c r="CM146" s="43"/>
      <c r="CW146" s="42"/>
      <c r="CX146" s="43"/>
      <c r="DE146" s="42"/>
      <c r="DF146" s="43"/>
      <c r="DI146" s="42"/>
      <c r="DJ146" s="43"/>
      <c r="DM146" s="42"/>
      <c r="DN146" s="43"/>
    </row>
    <row r="147" spans="87:118" x14ac:dyDescent="0.15">
      <c r="CI147" s="43"/>
      <c r="CM147" s="43"/>
      <c r="CW147" s="42"/>
      <c r="CX147" s="43"/>
      <c r="DE147" s="42"/>
      <c r="DF147" s="43"/>
      <c r="DI147" s="42"/>
      <c r="DJ147" s="43"/>
      <c r="DM147" s="42"/>
      <c r="DN147" s="43"/>
    </row>
    <row r="148" spans="87:118" x14ac:dyDescent="0.15">
      <c r="CI148" s="43"/>
      <c r="CM148" s="43"/>
      <c r="CW148" s="42"/>
      <c r="CX148" s="43"/>
      <c r="DE148" s="42"/>
      <c r="DF148" s="43"/>
      <c r="DI148" s="42"/>
      <c r="DJ148" s="43"/>
      <c r="DM148" s="42"/>
      <c r="DN148" s="43"/>
    </row>
    <row r="149" spans="87:118" x14ac:dyDescent="0.15">
      <c r="CI149" s="43"/>
      <c r="CM149" s="43"/>
      <c r="CW149" s="42"/>
      <c r="CX149" s="43"/>
      <c r="DE149" s="42"/>
      <c r="DF149" s="43"/>
      <c r="DI149" s="42"/>
      <c r="DJ149" s="43"/>
      <c r="DM149" s="42"/>
      <c r="DN149" s="43"/>
    </row>
    <row r="150" spans="87:118" x14ac:dyDescent="0.15">
      <c r="CI150" s="43"/>
      <c r="CM150" s="43"/>
      <c r="CW150" s="42"/>
      <c r="CX150" s="43"/>
      <c r="DE150" s="42"/>
      <c r="DF150" s="43"/>
      <c r="DI150" s="42"/>
      <c r="DJ150" s="43"/>
      <c r="DM150" s="42"/>
      <c r="DN150" s="43"/>
    </row>
    <row r="151" spans="87:118" x14ac:dyDescent="0.15">
      <c r="CI151" s="43"/>
      <c r="CM151" s="43"/>
      <c r="CW151" s="42"/>
      <c r="CX151" s="43"/>
      <c r="DE151" s="42"/>
      <c r="DF151" s="43"/>
      <c r="DI151" s="42"/>
      <c r="DJ151" s="43"/>
      <c r="DM151" s="42"/>
      <c r="DN151" s="43"/>
    </row>
    <row r="152" spans="87:118" x14ac:dyDescent="0.15">
      <c r="CI152" s="43"/>
      <c r="CM152" s="43"/>
      <c r="CW152" s="42"/>
      <c r="CX152" s="43"/>
      <c r="DE152" s="42"/>
      <c r="DF152" s="43"/>
      <c r="DI152" s="42"/>
      <c r="DJ152" s="43"/>
      <c r="DM152" s="42"/>
      <c r="DN152" s="43"/>
    </row>
    <row r="153" spans="87:118" x14ac:dyDescent="0.15">
      <c r="CI153" s="43"/>
      <c r="CM153" s="43"/>
      <c r="CW153" s="42"/>
      <c r="CX153" s="43"/>
      <c r="DE153" s="42"/>
      <c r="DF153" s="43"/>
      <c r="DI153" s="42"/>
      <c r="DJ153" s="43"/>
      <c r="DM153" s="42"/>
      <c r="DN153" s="43"/>
    </row>
    <row r="154" spans="87:118" x14ac:dyDescent="0.15">
      <c r="CI154" s="43"/>
      <c r="CM154" s="43"/>
      <c r="CW154" s="42"/>
      <c r="CX154" s="43"/>
      <c r="DE154" s="42"/>
      <c r="DF154" s="43"/>
      <c r="DI154" s="42"/>
      <c r="DJ154" s="43"/>
      <c r="DM154" s="42"/>
      <c r="DN154" s="43"/>
    </row>
    <row r="155" spans="87:118" x14ac:dyDescent="0.15">
      <c r="CI155" s="43"/>
      <c r="CM155" s="43"/>
      <c r="CW155" s="42"/>
      <c r="CX155" s="43"/>
      <c r="DE155" s="42"/>
      <c r="DF155" s="43"/>
      <c r="DI155" s="42"/>
      <c r="DJ155" s="43"/>
      <c r="DM155" s="42"/>
      <c r="DN155" s="43"/>
    </row>
    <row r="156" spans="87:118" x14ac:dyDescent="0.15">
      <c r="CI156" s="43"/>
      <c r="CM156" s="43"/>
      <c r="CW156" s="42"/>
      <c r="CX156" s="43"/>
      <c r="DE156" s="42"/>
      <c r="DF156" s="43"/>
      <c r="DI156" s="42"/>
      <c r="DJ156" s="43"/>
      <c r="DM156" s="42"/>
      <c r="DN156" s="43"/>
    </row>
    <row r="157" spans="87:118" x14ac:dyDescent="0.15">
      <c r="CI157" s="43"/>
      <c r="CM157" s="43"/>
      <c r="CW157" s="42"/>
      <c r="CX157" s="43"/>
      <c r="DE157" s="42"/>
      <c r="DF157" s="43"/>
      <c r="DI157" s="42"/>
      <c r="DJ157" s="43"/>
      <c r="DM157" s="42"/>
      <c r="DN157" s="43"/>
    </row>
    <row r="158" spans="87:118" x14ac:dyDescent="0.15">
      <c r="CI158" s="43"/>
      <c r="CM158" s="43"/>
      <c r="CW158" s="42"/>
      <c r="CX158" s="43"/>
      <c r="DE158" s="42"/>
      <c r="DF158" s="43"/>
      <c r="DI158" s="42"/>
      <c r="DJ158" s="43"/>
      <c r="DM158" s="42"/>
      <c r="DN158" s="43"/>
    </row>
    <row r="159" spans="87:118" x14ac:dyDescent="0.15">
      <c r="CI159" s="43"/>
      <c r="CM159" s="43"/>
      <c r="CW159" s="42"/>
      <c r="CX159" s="43"/>
      <c r="DE159" s="42"/>
      <c r="DF159" s="43"/>
      <c r="DI159" s="42"/>
      <c r="DJ159" s="43"/>
      <c r="DM159" s="42"/>
      <c r="DN159" s="43"/>
    </row>
    <row r="160" spans="87:118" x14ac:dyDescent="0.15">
      <c r="CI160" s="43"/>
      <c r="CM160" s="43"/>
      <c r="CW160" s="42"/>
      <c r="CX160" s="43"/>
      <c r="DE160" s="42"/>
      <c r="DF160" s="43"/>
      <c r="DI160" s="42"/>
      <c r="DJ160" s="43"/>
      <c r="DM160" s="42"/>
      <c r="DN160" s="43"/>
    </row>
    <row r="161" spans="87:118" x14ac:dyDescent="0.15">
      <c r="CI161" s="43"/>
      <c r="CM161" s="43"/>
      <c r="CW161" s="42"/>
      <c r="CX161" s="43"/>
      <c r="DE161" s="42"/>
      <c r="DF161" s="43"/>
      <c r="DI161" s="42"/>
      <c r="DJ161" s="43"/>
      <c r="DM161" s="42"/>
      <c r="DN161" s="43"/>
    </row>
    <row r="162" spans="87:118" x14ac:dyDescent="0.15">
      <c r="CI162" s="43"/>
      <c r="CM162" s="43"/>
      <c r="CW162" s="42"/>
      <c r="CX162" s="43"/>
      <c r="DE162" s="42"/>
      <c r="DF162" s="43"/>
      <c r="DI162" s="42"/>
      <c r="DJ162" s="43"/>
      <c r="DM162" s="42"/>
      <c r="DN162" s="43"/>
    </row>
    <row r="163" spans="87:118" x14ac:dyDescent="0.15">
      <c r="CI163" s="43"/>
      <c r="CM163" s="43"/>
      <c r="CW163" s="42"/>
      <c r="CX163" s="43"/>
      <c r="DE163" s="42"/>
      <c r="DF163" s="43"/>
      <c r="DI163" s="42"/>
      <c r="DJ163" s="43"/>
      <c r="DM163" s="42"/>
      <c r="DN163" s="43"/>
    </row>
    <row r="164" spans="87:118" x14ac:dyDescent="0.15">
      <c r="CI164" s="43"/>
      <c r="CM164" s="43"/>
      <c r="CW164" s="42"/>
      <c r="CX164" s="43"/>
      <c r="DE164" s="42"/>
      <c r="DF164" s="43"/>
      <c r="DI164" s="42"/>
      <c r="DJ164" s="43"/>
      <c r="DM164" s="42"/>
      <c r="DN164" s="43"/>
    </row>
    <row r="165" spans="87:118" x14ac:dyDescent="0.15">
      <c r="CI165" s="43"/>
      <c r="CM165" s="43"/>
      <c r="CW165" s="42"/>
      <c r="CX165" s="43"/>
      <c r="DE165" s="42"/>
      <c r="DF165" s="43"/>
      <c r="DI165" s="42"/>
      <c r="DJ165" s="43"/>
      <c r="DM165" s="42"/>
      <c r="DN165" s="43"/>
    </row>
    <row r="166" spans="87:118" x14ac:dyDescent="0.15">
      <c r="CI166" s="43"/>
      <c r="CM166" s="43"/>
      <c r="CW166" s="42"/>
      <c r="CX166" s="43"/>
      <c r="DE166" s="42"/>
      <c r="DF166" s="43"/>
      <c r="DI166" s="42"/>
      <c r="DJ166" s="43"/>
      <c r="DM166" s="42"/>
      <c r="DN166" s="43"/>
    </row>
    <row r="167" spans="87:118" x14ac:dyDescent="0.15">
      <c r="CI167" s="43"/>
      <c r="CM167" s="43"/>
      <c r="CW167" s="42"/>
      <c r="CX167" s="43"/>
      <c r="DE167" s="42"/>
      <c r="DF167" s="43"/>
      <c r="DI167" s="42"/>
      <c r="DJ167" s="43"/>
      <c r="DM167" s="42"/>
      <c r="DN167" s="43"/>
    </row>
    <row r="168" spans="87:118" x14ac:dyDescent="0.15">
      <c r="CI168" s="43"/>
      <c r="CM168" s="43"/>
      <c r="CW168" s="42"/>
      <c r="CX168" s="43"/>
      <c r="DE168" s="42"/>
      <c r="DF168" s="43"/>
      <c r="DI168" s="42"/>
      <c r="DJ168" s="43"/>
      <c r="DM168" s="42"/>
      <c r="DN168" s="43"/>
    </row>
    <row r="169" spans="87:118" x14ac:dyDescent="0.15">
      <c r="CI169" s="43"/>
      <c r="CM169" s="43"/>
      <c r="CW169" s="42"/>
      <c r="CX169" s="43"/>
      <c r="DE169" s="42"/>
      <c r="DF169" s="43"/>
      <c r="DI169" s="42"/>
      <c r="DJ169" s="43"/>
      <c r="DM169" s="42"/>
      <c r="DN169" s="43"/>
    </row>
    <row r="170" spans="87:118" x14ac:dyDescent="0.15">
      <c r="CI170" s="43"/>
      <c r="CM170" s="43"/>
      <c r="CW170" s="42"/>
      <c r="CX170" s="43"/>
      <c r="DE170" s="42"/>
      <c r="DF170" s="43"/>
      <c r="DI170" s="42"/>
      <c r="DJ170" s="43"/>
      <c r="DM170" s="42"/>
      <c r="DN170" s="43"/>
    </row>
    <row r="171" spans="87:118" x14ac:dyDescent="0.15">
      <c r="CI171" s="43"/>
      <c r="CM171" s="43"/>
      <c r="CW171" s="42"/>
      <c r="CX171" s="43"/>
      <c r="DE171" s="42"/>
      <c r="DF171" s="43"/>
      <c r="DI171" s="42"/>
      <c r="DJ171" s="43"/>
      <c r="DM171" s="42"/>
      <c r="DN171" s="43"/>
    </row>
    <row r="172" spans="87:118" x14ac:dyDescent="0.15">
      <c r="CI172" s="43"/>
      <c r="CM172" s="43"/>
      <c r="CW172" s="42"/>
      <c r="CX172" s="43"/>
      <c r="DE172" s="42"/>
      <c r="DF172" s="43"/>
      <c r="DI172" s="42"/>
      <c r="DJ172" s="43"/>
      <c r="DM172" s="42"/>
      <c r="DN172" s="43"/>
    </row>
    <row r="173" spans="87:118" x14ac:dyDescent="0.15">
      <c r="CI173" s="43"/>
      <c r="CM173" s="43"/>
      <c r="CW173" s="42"/>
      <c r="CX173" s="43"/>
      <c r="DE173" s="42"/>
      <c r="DF173" s="43"/>
      <c r="DI173" s="42"/>
      <c r="DJ173" s="43"/>
      <c r="DM173" s="42"/>
      <c r="DN173" s="43"/>
    </row>
    <row r="174" spans="87:118" x14ac:dyDescent="0.15">
      <c r="CI174" s="43"/>
      <c r="CM174" s="43"/>
      <c r="CW174" s="42"/>
      <c r="CX174" s="43"/>
      <c r="DE174" s="42"/>
      <c r="DF174" s="43"/>
      <c r="DI174" s="42"/>
      <c r="DJ174" s="43"/>
      <c r="DM174" s="42"/>
      <c r="DN174" s="43"/>
    </row>
    <row r="175" spans="87:118" x14ac:dyDescent="0.15">
      <c r="CI175" s="43"/>
      <c r="CM175" s="43"/>
      <c r="CW175" s="42"/>
      <c r="CX175" s="43"/>
      <c r="DE175" s="42"/>
      <c r="DF175" s="43"/>
      <c r="DI175" s="42"/>
      <c r="DJ175" s="43"/>
      <c r="DM175" s="42"/>
      <c r="DN175" s="43"/>
    </row>
    <row r="176" spans="87:118" x14ac:dyDescent="0.15">
      <c r="CI176" s="43"/>
      <c r="CM176" s="43"/>
      <c r="CW176" s="42"/>
      <c r="CX176" s="43"/>
      <c r="DE176" s="42"/>
      <c r="DF176" s="43"/>
      <c r="DI176" s="42"/>
      <c r="DJ176" s="43"/>
      <c r="DM176" s="42"/>
      <c r="DN176" s="43"/>
    </row>
    <row r="177" spans="87:118" x14ac:dyDescent="0.15">
      <c r="CI177" s="43"/>
      <c r="CM177" s="43"/>
      <c r="CW177" s="42"/>
      <c r="CX177" s="43"/>
      <c r="DE177" s="42"/>
      <c r="DF177" s="43"/>
      <c r="DI177" s="42"/>
      <c r="DJ177" s="43"/>
      <c r="DM177" s="42"/>
      <c r="DN177" s="43"/>
    </row>
    <row r="178" spans="87:118" x14ac:dyDescent="0.15">
      <c r="CI178" s="43"/>
      <c r="CM178" s="43"/>
      <c r="CW178" s="42"/>
      <c r="CX178" s="43"/>
      <c r="DE178" s="42"/>
      <c r="DF178" s="43"/>
      <c r="DI178" s="42"/>
      <c r="DJ178" s="43"/>
      <c r="DM178" s="42"/>
      <c r="DN178" s="43"/>
    </row>
    <row r="179" spans="87:118" x14ac:dyDescent="0.15">
      <c r="CI179" s="43"/>
      <c r="CM179" s="43"/>
      <c r="CW179" s="42"/>
      <c r="CX179" s="43"/>
      <c r="DE179" s="42"/>
      <c r="DF179" s="43"/>
      <c r="DI179" s="42"/>
      <c r="DJ179" s="43"/>
      <c r="DM179" s="42"/>
      <c r="DN179" s="43"/>
    </row>
    <row r="180" spans="87:118" x14ac:dyDescent="0.15">
      <c r="CI180" s="43"/>
      <c r="CM180" s="43"/>
      <c r="CW180" s="42"/>
      <c r="CX180" s="43"/>
      <c r="DE180" s="42"/>
      <c r="DF180" s="43"/>
      <c r="DI180" s="42"/>
      <c r="DJ180" s="43"/>
      <c r="DM180" s="42"/>
      <c r="DN180" s="43"/>
    </row>
    <row r="181" spans="87:118" x14ac:dyDescent="0.15">
      <c r="CI181" s="43"/>
      <c r="CM181" s="43"/>
      <c r="CW181" s="42"/>
      <c r="CX181" s="43"/>
      <c r="DE181" s="42"/>
      <c r="DF181" s="43"/>
      <c r="DI181" s="42"/>
      <c r="DJ181" s="43"/>
      <c r="DM181" s="42"/>
      <c r="DN181" s="43"/>
    </row>
    <row r="182" spans="87:118" x14ac:dyDescent="0.15">
      <c r="CI182" s="43"/>
      <c r="CM182" s="43"/>
      <c r="CW182" s="42"/>
      <c r="CX182" s="43"/>
      <c r="DE182" s="42"/>
      <c r="DF182" s="43"/>
      <c r="DI182" s="42"/>
      <c r="DJ182" s="43"/>
      <c r="DM182" s="42"/>
      <c r="DN182" s="43"/>
    </row>
    <row r="183" spans="87:118" x14ac:dyDescent="0.15">
      <c r="CI183" s="43"/>
      <c r="CM183" s="43"/>
      <c r="CW183" s="42"/>
      <c r="CX183" s="43"/>
      <c r="DE183" s="42"/>
      <c r="DF183" s="43"/>
      <c r="DI183" s="42"/>
      <c r="DJ183" s="43"/>
      <c r="DM183" s="42"/>
      <c r="DN183" s="43"/>
    </row>
    <row r="184" spans="87:118" x14ac:dyDescent="0.15">
      <c r="CI184" s="43"/>
      <c r="CM184" s="43"/>
      <c r="CW184" s="42"/>
      <c r="CX184" s="43"/>
      <c r="DE184" s="42"/>
      <c r="DF184" s="43"/>
      <c r="DI184" s="42"/>
      <c r="DJ184" s="43"/>
      <c r="DM184" s="42"/>
      <c r="DN184" s="43"/>
    </row>
    <row r="185" spans="87:118" x14ac:dyDescent="0.15">
      <c r="CI185" s="43"/>
      <c r="CM185" s="43"/>
      <c r="CW185" s="42"/>
      <c r="CX185" s="43"/>
      <c r="DE185" s="42"/>
      <c r="DF185" s="43"/>
      <c r="DI185" s="42"/>
      <c r="DJ185" s="43"/>
      <c r="DM185" s="42"/>
      <c r="DN185" s="43"/>
    </row>
    <row r="186" spans="87:118" x14ac:dyDescent="0.15">
      <c r="CI186" s="43"/>
      <c r="CM186" s="43"/>
      <c r="CW186" s="42"/>
      <c r="CX186" s="43"/>
      <c r="DE186" s="42"/>
      <c r="DF186" s="43"/>
      <c r="DI186" s="42"/>
      <c r="DJ186" s="43"/>
      <c r="DM186" s="42"/>
      <c r="DN186" s="43"/>
    </row>
    <row r="187" spans="87:118" x14ac:dyDescent="0.15">
      <c r="CI187" s="43"/>
      <c r="CM187" s="43"/>
      <c r="CW187" s="42"/>
      <c r="CX187" s="43"/>
      <c r="DE187" s="42"/>
      <c r="DF187" s="43"/>
      <c r="DI187" s="42"/>
      <c r="DJ187" s="43"/>
      <c r="DM187" s="42"/>
      <c r="DN187" s="43"/>
    </row>
    <row r="188" spans="87:118" x14ac:dyDescent="0.15">
      <c r="CI188" s="43"/>
      <c r="CM188" s="43"/>
      <c r="CW188" s="42"/>
      <c r="CX188" s="43"/>
      <c r="DE188" s="42"/>
      <c r="DF188" s="43"/>
      <c r="DI188" s="42"/>
      <c r="DJ188" s="43"/>
      <c r="DM188" s="42"/>
      <c r="DN188" s="43"/>
    </row>
    <row r="189" spans="87:118" x14ac:dyDescent="0.15">
      <c r="CI189" s="43"/>
      <c r="CM189" s="43"/>
      <c r="CW189" s="42"/>
      <c r="CX189" s="43"/>
      <c r="DE189" s="42"/>
      <c r="DF189" s="43"/>
      <c r="DI189" s="42"/>
      <c r="DJ189" s="43"/>
      <c r="DM189" s="42"/>
      <c r="DN189" s="43"/>
    </row>
    <row r="190" spans="87:118" x14ac:dyDescent="0.15">
      <c r="CI190" s="43"/>
      <c r="CM190" s="43"/>
      <c r="CW190" s="42"/>
      <c r="CX190" s="43"/>
      <c r="DE190" s="42"/>
      <c r="DF190" s="43"/>
      <c r="DI190" s="42"/>
      <c r="DJ190" s="43"/>
      <c r="DM190" s="42"/>
      <c r="DN190" s="43"/>
    </row>
    <row r="191" spans="87:118" x14ac:dyDescent="0.15">
      <c r="CI191" s="43"/>
      <c r="CM191" s="43"/>
      <c r="CW191" s="42"/>
      <c r="CX191" s="43"/>
      <c r="DE191" s="42"/>
      <c r="DF191" s="43"/>
      <c r="DI191" s="42"/>
      <c r="DJ191" s="43"/>
      <c r="DM191" s="42"/>
      <c r="DN191" s="43"/>
    </row>
    <row r="192" spans="87:118" x14ac:dyDescent="0.15">
      <c r="CI192" s="43"/>
      <c r="CM192" s="43"/>
      <c r="CW192" s="42"/>
      <c r="CX192" s="43"/>
      <c r="DE192" s="42"/>
      <c r="DF192" s="43"/>
      <c r="DI192" s="42"/>
      <c r="DJ192" s="43"/>
      <c r="DM192" s="42"/>
      <c r="DN192" s="43"/>
    </row>
    <row r="193" spans="87:114" x14ac:dyDescent="0.15">
      <c r="CI193" s="43"/>
      <c r="CM193" s="43"/>
      <c r="CW193" s="42"/>
      <c r="CX193" s="43"/>
      <c r="DE193" s="42"/>
      <c r="DF193" s="43"/>
      <c r="DI193" s="42"/>
      <c r="DJ193" s="43"/>
    </row>
  </sheetData>
  <sheetProtection algorithmName="SHA-512" hashValue="kx6rJBSCB4wabqvCNjzCWS1yiOosG6NVK6jGnWciF8bquNRWR5TwO/VzE+5wQ1SB1MaV2LmiRAqJI+GtQXFh5A==" saltValue="Y/vJUFx4I5LS6YKrmXwQlg==" spinCount="100000" sheet="1" objects="1" scenarios="1"/>
  <phoneticPr fontId="43"/>
  <pageMargins left="0.75" right="0.75" top="1" bottom="1" header="0.50972222222222197" footer="0.509722222222221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1.25" x14ac:dyDescent="0.15"/>
  <cols>
    <col min="1" max="1" width="9" style="1"/>
    <col min="2" max="2" width="3.125" style="1" customWidth="1"/>
    <col min="3" max="3" width="8.25" style="1" customWidth="1"/>
    <col min="4" max="4" width="10.125" style="1" customWidth="1"/>
    <col min="5" max="5" width="4.5" style="1" customWidth="1"/>
    <col min="6" max="6" width="8.5" style="1" customWidth="1"/>
    <col min="7" max="7" width="10.25" style="1" customWidth="1"/>
    <col min="8" max="8" width="9.625" style="1" customWidth="1"/>
    <col min="9" max="9" width="4.5" style="1" customWidth="1"/>
    <col min="10" max="10" width="15.125" style="1" customWidth="1"/>
    <col min="11" max="13" width="8.25" style="1" customWidth="1"/>
    <col min="14" max="16384" width="9" style="1"/>
  </cols>
  <sheetData>
    <row r="1" spans="1:13" x14ac:dyDescent="0.15">
      <c r="B1" s="2"/>
      <c r="C1" s="3" t="s">
        <v>98</v>
      </c>
      <c r="D1" s="3" t="s">
        <v>99</v>
      </c>
      <c r="E1" s="3" t="s">
        <v>100</v>
      </c>
      <c r="F1" s="3" t="s">
        <v>101</v>
      </c>
      <c r="G1" s="3" t="s">
        <v>102</v>
      </c>
      <c r="H1" s="3" t="s">
        <v>9</v>
      </c>
      <c r="I1" s="3" t="s">
        <v>103</v>
      </c>
      <c r="J1" s="3" t="s">
        <v>858</v>
      </c>
      <c r="K1" s="3" t="s">
        <v>859</v>
      </c>
      <c r="L1" s="3" t="s">
        <v>860</v>
      </c>
      <c r="M1" s="19" t="s">
        <v>54</v>
      </c>
    </row>
    <row r="2" spans="1:13" x14ac:dyDescent="0.15">
      <c r="A2" s="1" t="s">
        <v>44</v>
      </c>
      <c r="B2" s="4">
        <v>1</v>
      </c>
      <c r="C2" s="5" t="str">
        <f>IF(一覧様式!B11=0,"",計算シート!$H$5)</f>
        <v/>
      </c>
      <c r="D2" s="5" t="str">
        <f>IF(一覧様式!B11=0," ",一覧様式!B11)</f>
        <v xml:space="preserve"> </v>
      </c>
      <c r="E2" s="5" t="str">
        <f>IF(一覧様式!H11=0," ",IF(一覧様式!H11="男",1)+IF(一覧様式!H11="女",2))</f>
        <v xml:space="preserve"> </v>
      </c>
      <c r="F2" s="6" t="str">
        <f>CONCATENATE(一覧様式!C11," ",一覧様式!D11)</f>
        <v xml:space="preserve"> </v>
      </c>
      <c r="G2" s="6" t="str">
        <f>CONCATENATE(一覧様式!E11," ",一覧様式!F11)</f>
        <v xml:space="preserve"> </v>
      </c>
      <c r="H2" s="6" t="str">
        <f>IF(一覧様式!$C11=0," ",一覧様式!$C$3)</f>
        <v xml:space="preserve"> </v>
      </c>
      <c r="I2" s="6" t="str">
        <f>IF(一覧様式!G11=0," ",一覧様式!G11)</f>
        <v xml:space="preserve"> </v>
      </c>
      <c r="J2" s="6" t="str">
        <f>CONCATENATE(一覧様式!I11,一覧様式!J11)</f>
        <v/>
      </c>
      <c r="K2" s="6" t="str">
        <f>IF(一覧様式!K11=0," ",一覧様式!K11)</f>
        <v xml:space="preserve"> </v>
      </c>
      <c r="L2" s="6" t="str">
        <f>IF(一覧様式!L11=0," ",一覧様式!L11)</f>
        <v xml:space="preserve"> </v>
      </c>
      <c r="M2" s="20" t="str">
        <f>IF(一覧様式!M11=0," ",一覧様式!M11)</f>
        <v xml:space="preserve"> </v>
      </c>
    </row>
    <row r="3" spans="1:13" x14ac:dyDescent="0.15">
      <c r="B3" s="7">
        <v>2</v>
      </c>
      <c r="C3" s="5" t="str">
        <f>IF(一覧様式!B12=0,"",計算シート!$H$5)</f>
        <v/>
      </c>
      <c r="D3" s="5" t="str">
        <f>IF(一覧様式!B12=0," ",一覧様式!B12)</f>
        <v xml:space="preserve"> </v>
      </c>
      <c r="E3" s="5" t="str">
        <f>IF(一覧様式!H12=0," ",IF(一覧様式!H12="男",1)+IF(一覧様式!H12="女",2))</f>
        <v xml:space="preserve"> </v>
      </c>
      <c r="F3" s="6" t="str">
        <f>CONCATENATE(一覧様式!C12," ",一覧様式!D12)</f>
        <v xml:space="preserve"> </v>
      </c>
      <c r="G3" s="6" t="str">
        <f>CONCATENATE(一覧様式!E12," ",一覧様式!F12)</f>
        <v xml:space="preserve"> </v>
      </c>
      <c r="H3" s="6" t="str">
        <f>IF(一覧様式!$C12=0," ",一覧様式!$C$3)</f>
        <v xml:space="preserve"> </v>
      </c>
      <c r="I3" s="6" t="str">
        <f>IF(一覧様式!G12=0," ",一覧様式!G12)</f>
        <v xml:space="preserve"> </v>
      </c>
      <c r="J3" s="6" t="str">
        <f>CONCATENATE(一覧様式!I12,一覧様式!J12)</f>
        <v/>
      </c>
      <c r="K3" s="6" t="str">
        <f>IF(一覧様式!K12=0," ",一覧様式!K12)</f>
        <v xml:space="preserve"> </v>
      </c>
      <c r="L3" s="6" t="str">
        <f>IF(一覧様式!L12=0," ",一覧様式!L12)</f>
        <v xml:space="preserve"> </v>
      </c>
      <c r="M3" s="20" t="str">
        <f>IF(一覧様式!M12=0," ",一覧様式!M12)</f>
        <v xml:space="preserve"> </v>
      </c>
    </row>
    <row r="4" spans="1:13" x14ac:dyDescent="0.15">
      <c r="B4" s="7">
        <v>3</v>
      </c>
      <c r="C4" s="5" t="str">
        <f>IF(一覧様式!B13=0,"",計算シート!$H$5)</f>
        <v/>
      </c>
      <c r="D4" s="5" t="str">
        <f>IF(一覧様式!B13=0," ",一覧様式!B13)</f>
        <v xml:space="preserve"> </v>
      </c>
      <c r="E4" s="5" t="str">
        <f>IF(一覧様式!H13=0," ",IF(一覧様式!H13="男",1)+IF(一覧様式!H13="女",2))</f>
        <v xml:space="preserve"> </v>
      </c>
      <c r="F4" s="6" t="str">
        <f>CONCATENATE(一覧様式!C13," ",一覧様式!D13)</f>
        <v xml:space="preserve"> </v>
      </c>
      <c r="G4" s="6" t="str">
        <f>CONCATENATE(一覧様式!E13," ",一覧様式!F13)</f>
        <v xml:space="preserve"> </v>
      </c>
      <c r="H4" s="6" t="str">
        <f>IF(一覧様式!$C13=0," ",一覧様式!$C$3)</f>
        <v xml:space="preserve"> </v>
      </c>
      <c r="I4" s="6" t="str">
        <f>IF(一覧様式!G13=0," ",一覧様式!G13)</f>
        <v xml:space="preserve"> </v>
      </c>
      <c r="J4" s="6" t="str">
        <f>CONCATENATE(一覧様式!I13,一覧様式!J13)</f>
        <v/>
      </c>
      <c r="K4" s="6" t="str">
        <f>IF(一覧様式!K13=0," ",一覧様式!K13)</f>
        <v xml:space="preserve"> </v>
      </c>
      <c r="L4" s="6" t="str">
        <f>IF(一覧様式!L13=0," ",一覧様式!L13)</f>
        <v xml:space="preserve"> </v>
      </c>
      <c r="M4" s="20" t="str">
        <f>IF(一覧様式!M13=0," ",一覧様式!M13)</f>
        <v xml:space="preserve"> </v>
      </c>
    </row>
    <row r="5" spans="1:13" x14ac:dyDescent="0.15">
      <c r="B5" s="7">
        <v>4</v>
      </c>
      <c r="C5" s="5" t="str">
        <f>IF(一覧様式!B14=0,"",計算シート!$H$5)</f>
        <v/>
      </c>
      <c r="D5" s="5" t="str">
        <f>IF(一覧様式!B14=0," ",一覧様式!B14)</f>
        <v xml:space="preserve"> </v>
      </c>
      <c r="E5" s="5" t="str">
        <f>IF(一覧様式!H14=0," ",IF(一覧様式!H14="男",1)+IF(一覧様式!H14="女",2))</f>
        <v xml:space="preserve"> </v>
      </c>
      <c r="F5" s="6" t="str">
        <f>CONCATENATE(一覧様式!C14," ",一覧様式!D14)</f>
        <v xml:space="preserve"> </v>
      </c>
      <c r="G5" s="6" t="str">
        <f>CONCATENATE(一覧様式!E14," ",一覧様式!F14)</f>
        <v xml:space="preserve"> </v>
      </c>
      <c r="H5" s="6" t="str">
        <f>IF(一覧様式!$C14=0," ",一覧様式!$C$3)</f>
        <v xml:space="preserve"> </v>
      </c>
      <c r="I5" s="6" t="str">
        <f>IF(一覧様式!G14=0," ",一覧様式!G14)</f>
        <v xml:space="preserve"> </v>
      </c>
      <c r="J5" s="6" t="str">
        <f>CONCATENATE(一覧様式!I14,一覧様式!J14)</f>
        <v/>
      </c>
      <c r="K5" s="6" t="str">
        <f>IF(一覧様式!K14=0," ",一覧様式!K14)</f>
        <v xml:space="preserve"> </v>
      </c>
      <c r="L5" s="6" t="str">
        <f>IF(一覧様式!L14=0," ",一覧様式!L14)</f>
        <v xml:space="preserve"> </v>
      </c>
      <c r="M5" s="20" t="str">
        <f>IF(一覧様式!M14=0," ",一覧様式!M14)</f>
        <v xml:space="preserve"> </v>
      </c>
    </row>
    <row r="6" spans="1:13" x14ac:dyDescent="0.15">
      <c r="B6" s="8">
        <v>5</v>
      </c>
      <c r="C6" s="5" t="str">
        <f>IF(一覧様式!B15=0,"",計算シート!$H$5)</f>
        <v/>
      </c>
      <c r="D6" s="5" t="str">
        <f>IF(一覧様式!B15=0," ",一覧様式!B15)</f>
        <v xml:space="preserve"> </v>
      </c>
      <c r="E6" s="5" t="str">
        <f>IF(一覧様式!H15=0," ",IF(一覧様式!H15="男",1)+IF(一覧様式!H15="女",2))</f>
        <v xml:space="preserve"> </v>
      </c>
      <c r="F6" s="6" t="str">
        <f>CONCATENATE(一覧様式!C15," ",一覧様式!D15)</f>
        <v xml:space="preserve"> </v>
      </c>
      <c r="G6" s="6" t="str">
        <f>CONCATENATE(一覧様式!E15," ",一覧様式!F15)</f>
        <v xml:space="preserve"> </v>
      </c>
      <c r="H6" s="6" t="str">
        <f>IF(一覧様式!$C15=0," ",一覧様式!$C$3)</f>
        <v xml:space="preserve"> </v>
      </c>
      <c r="I6" s="6" t="str">
        <f>IF(一覧様式!G15=0," ",一覧様式!G15)</f>
        <v xml:space="preserve"> </v>
      </c>
      <c r="J6" s="6" t="str">
        <f>CONCATENATE(一覧様式!I15,一覧様式!J15)</f>
        <v/>
      </c>
      <c r="K6" s="6" t="str">
        <f>IF(一覧様式!K15=0," ",一覧様式!K15)</f>
        <v xml:space="preserve"> </v>
      </c>
      <c r="L6" s="6" t="str">
        <f>IF(一覧様式!L15=0," ",一覧様式!L15)</f>
        <v xml:space="preserve"> </v>
      </c>
      <c r="M6" s="20" t="str">
        <f>IF(一覧様式!M15=0," ",一覧様式!M15)</f>
        <v xml:space="preserve"> </v>
      </c>
    </row>
    <row r="7" spans="1:13" x14ac:dyDescent="0.15">
      <c r="B7" s="4">
        <v>6</v>
      </c>
      <c r="C7" s="5" t="str">
        <f>IF(一覧様式!B16=0,"",計算シート!$H$5)</f>
        <v/>
      </c>
      <c r="D7" s="5" t="str">
        <f>IF(一覧様式!B16=0," ",一覧様式!B16)</f>
        <v xml:space="preserve"> </v>
      </c>
      <c r="E7" s="5" t="str">
        <f>IF(一覧様式!H16=0," ",IF(一覧様式!H16="男",1)+IF(一覧様式!H16="女",2))</f>
        <v xml:space="preserve"> </v>
      </c>
      <c r="F7" s="6" t="str">
        <f>CONCATENATE(一覧様式!C16," ",一覧様式!D16)</f>
        <v xml:space="preserve"> </v>
      </c>
      <c r="G7" s="6" t="str">
        <f>CONCATENATE(一覧様式!E16," ",一覧様式!F16)</f>
        <v xml:space="preserve"> </v>
      </c>
      <c r="H7" s="6" t="str">
        <f>IF(一覧様式!$C16=0," ",一覧様式!$C$3)</f>
        <v xml:space="preserve"> </v>
      </c>
      <c r="I7" s="6" t="str">
        <f>IF(一覧様式!G16=0," ",一覧様式!G16)</f>
        <v xml:space="preserve"> </v>
      </c>
      <c r="J7" s="6" t="str">
        <f>CONCATENATE(一覧様式!I16,一覧様式!J16)</f>
        <v/>
      </c>
      <c r="K7" s="6" t="str">
        <f>IF(一覧様式!K16=0," ",一覧様式!K16)</f>
        <v xml:space="preserve"> </v>
      </c>
      <c r="L7" s="6" t="str">
        <f>IF(一覧様式!L16=0," ",一覧様式!L16)</f>
        <v xml:space="preserve"> </v>
      </c>
      <c r="M7" s="20" t="str">
        <f>IF(一覧様式!M16=0," ",一覧様式!M16)</f>
        <v xml:space="preserve"> </v>
      </c>
    </row>
    <row r="8" spans="1:13" x14ac:dyDescent="0.15">
      <c r="B8" s="7">
        <v>7</v>
      </c>
      <c r="C8" s="5" t="str">
        <f>IF(一覧様式!B17=0,"",計算シート!$H$5)</f>
        <v/>
      </c>
      <c r="D8" s="5" t="str">
        <f>IF(一覧様式!B17=0," ",一覧様式!B17)</f>
        <v xml:space="preserve"> </v>
      </c>
      <c r="E8" s="5" t="str">
        <f>IF(一覧様式!H17=0," ",IF(一覧様式!H17="男",1)+IF(一覧様式!H17="女",2))</f>
        <v xml:space="preserve"> </v>
      </c>
      <c r="F8" s="6" t="str">
        <f>CONCATENATE(一覧様式!C17," ",一覧様式!D17)</f>
        <v xml:space="preserve"> </v>
      </c>
      <c r="G8" s="6" t="str">
        <f>CONCATENATE(一覧様式!E17," ",一覧様式!F17)</f>
        <v xml:space="preserve"> </v>
      </c>
      <c r="H8" s="6" t="str">
        <f>IF(一覧様式!$C17=0," ",一覧様式!$C$3)</f>
        <v xml:space="preserve"> </v>
      </c>
      <c r="I8" s="6" t="str">
        <f>IF(一覧様式!G17=0," ",一覧様式!G17)</f>
        <v xml:space="preserve"> </v>
      </c>
      <c r="J8" s="6" t="str">
        <f>CONCATENATE(一覧様式!I17,一覧様式!J17)</f>
        <v/>
      </c>
      <c r="K8" s="6" t="str">
        <f>IF(一覧様式!K17=0," ",一覧様式!K17)</f>
        <v xml:space="preserve"> </v>
      </c>
      <c r="L8" s="6" t="str">
        <f>IF(一覧様式!L17=0," ",一覧様式!L17)</f>
        <v xml:space="preserve"> </v>
      </c>
      <c r="M8" s="20" t="str">
        <f>IF(一覧様式!M17=0," ",一覧様式!M17)</f>
        <v xml:space="preserve"> </v>
      </c>
    </row>
    <row r="9" spans="1:13" x14ac:dyDescent="0.15">
      <c r="B9" s="7">
        <v>8</v>
      </c>
      <c r="C9" s="5" t="str">
        <f>IF(一覧様式!B18=0,"",計算シート!$H$5)</f>
        <v/>
      </c>
      <c r="D9" s="5" t="str">
        <f>IF(一覧様式!B18=0," ",一覧様式!B18)</f>
        <v xml:space="preserve"> </v>
      </c>
      <c r="E9" s="5" t="str">
        <f>IF(一覧様式!H18=0," ",IF(一覧様式!H18="男",1)+IF(一覧様式!H18="女",2))</f>
        <v xml:space="preserve"> </v>
      </c>
      <c r="F9" s="6" t="str">
        <f>CONCATENATE(一覧様式!C18," ",一覧様式!D18)</f>
        <v xml:space="preserve"> </v>
      </c>
      <c r="G9" s="6" t="str">
        <f>CONCATENATE(一覧様式!E18," ",一覧様式!F18)</f>
        <v xml:space="preserve"> </v>
      </c>
      <c r="H9" s="6" t="str">
        <f>IF(一覧様式!$C18=0," ",一覧様式!$C$3)</f>
        <v xml:space="preserve"> </v>
      </c>
      <c r="I9" s="6" t="str">
        <f>IF(一覧様式!G18=0," ",一覧様式!G18)</f>
        <v xml:space="preserve"> </v>
      </c>
      <c r="J9" s="6" t="str">
        <f>CONCATENATE(一覧様式!I18,一覧様式!J18)</f>
        <v/>
      </c>
      <c r="K9" s="6" t="str">
        <f>IF(一覧様式!K18=0," ",一覧様式!K18)</f>
        <v xml:space="preserve"> </v>
      </c>
      <c r="L9" s="6" t="str">
        <f>IF(一覧様式!L18=0," ",一覧様式!L18)</f>
        <v xml:space="preserve"> </v>
      </c>
      <c r="M9" s="20" t="str">
        <f>IF(一覧様式!M18=0," ",一覧様式!M18)</f>
        <v xml:space="preserve"> </v>
      </c>
    </row>
    <row r="10" spans="1:13" x14ac:dyDescent="0.15">
      <c r="B10" s="7">
        <v>9</v>
      </c>
      <c r="C10" s="5" t="str">
        <f>IF(一覧様式!B19=0,"",計算シート!$H$5)</f>
        <v/>
      </c>
      <c r="D10" s="5" t="str">
        <f>IF(一覧様式!B19=0," ",一覧様式!B19)</f>
        <v xml:space="preserve"> </v>
      </c>
      <c r="E10" s="5" t="str">
        <f>IF(一覧様式!H19=0," ",IF(一覧様式!H19="男",1)+IF(一覧様式!H19="女",2))</f>
        <v xml:space="preserve"> </v>
      </c>
      <c r="F10" s="6" t="str">
        <f>CONCATENATE(一覧様式!C19," ",一覧様式!D19)</f>
        <v xml:space="preserve"> </v>
      </c>
      <c r="G10" s="6" t="str">
        <f>CONCATENATE(一覧様式!E19," ",一覧様式!F19)</f>
        <v xml:space="preserve"> </v>
      </c>
      <c r="H10" s="6" t="str">
        <f>IF(一覧様式!$C19=0," ",一覧様式!$C$3)</f>
        <v xml:space="preserve"> </v>
      </c>
      <c r="I10" s="6" t="str">
        <f>IF(一覧様式!G19=0," ",一覧様式!G19)</f>
        <v xml:space="preserve"> </v>
      </c>
      <c r="J10" s="6" t="str">
        <f>CONCATENATE(一覧様式!I19,一覧様式!J19)</f>
        <v/>
      </c>
      <c r="K10" s="6" t="str">
        <f>IF(一覧様式!K19=0," ",一覧様式!K19)</f>
        <v xml:space="preserve"> </v>
      </c>
      <c r="L10" s="6" t="str">
        <f>IF(一覧様式!L19=0," ",一覧様式!L19)</f>
        <v xml:space="preserve"> </v>
      </c>
      <c r="M10" s="20" t="str">
        <f>IF(一覧様式!M19=0," ",一覧様式!M19)</f>
        <v xml:space="preserve"> </v>
      </c>
    </row>
    <row r="11" spans="1:13" x14ac:dyDescent="0.15">
      <c r="B11" s="8">
        <v>10</v>
      </c>
      <c r="C11" s="5" t="str">
        <f>IF(一覧様式!B20=0,"",計算シート!$H$5)</f>
        <v/>
      </c>
      <c r="D11" s="5" t="str">
        <f>IF(一覧様式!B20=0," ",一覧様式!B20)</f>
        <v xml:space="preserve"> </v>
      </c>
      <c r="E11" s="5" t="str">
        <f>IF(一覧様式!H20=0," ",IF(一覧様式!H20="男",1)+IF(一覧様式!H20="女",2))</f>
        <v xml:space="preserve"> </v>
      </c>
      <c r="F11" s="6" t="str">
        <f>CONCATENATE(一覧様式!C20," ",一覧様式!D20)</f>
        <v xml:space="preserve"> </v>
      </c>
      <c r="G11" s="6" t="str">
        <f>CONCATENATE(一覧様式!E20," ",一覧様式!F20)</f>
        <v xml:space="preserve"> </v>
      </c>
      <c r="H11" s="6" t="str">
        <f>IF(一覧様式!$C20=0," ",一覧様式!$C$3)</f>
        <v xml:space="preserve"> </v>
      </c>
      <c r="I11" s="6" t="str">
        <f>IF(一覧様式!G20=0," ",一覧様式!G20)</f>
        <v xml:space="preserve"> </v>
      </c>
      <c r="J11" s="6" t="str">
        <f>CONCATENATE(一覧様式!I20,一覧様式!J20)</f>
        <v/>
      </c>
      <c r="K11" s="6" t="str">
        <f>IF(一覧様式!K20=0," ",一覧様式!K20)</f>
        <v xml:space="preserve"> </v>
      </c>
      <c r="L11" s="6" t="str">
        <f>IF(一覧様式!L20=0," ",一覧様式!L20)</f>
        <v xml:space="preserve"> </v>
      </c>
      <c r="M11" s="20" t="str">
        <f>IF(一覧様式!M20=0," ",一覧様式!M20)</f>
        <v xml:space="preserve"> </v>
      </c>
    </row>
    <row r="12" spans="1:13" x14ac:dyDescent="0.15">
      <c r="B12" s="4">
        <v>11</v>
      </c>
      <c r="C12" s="5" t="str">
        <f>IF(一覧様式!B21=0,"",計算シート!$H$5)</f>
        <v/>
      </c>
      <c r="D12" s="5" t="str">
        <f>IF(一覧様式!B21=0," ",一覧様式!B21)</f>
        <v xml:space="preserve"> </v>
      </c>
      <c r="E12" s="5" t="str">
        <f>IF(一覧様式!H21=0," ",IF(一覧様式!H21="男",1)+IF(一覧様式!H21="女",2))</f>
        <v xml:space="preserve"> </v>
      </c>
      <c r="F12" s="6" t="str">
        <f>CONCATENATE(一覧様式!C21," ",一覧様式!D21)</f>
        <v xml:space="preserve"> </v>
      </c>
      <c r="G12" s="6" t="str">
        <f>CONCATENATE(一覧様式!E21," ",一覧様式!F21)</f>
        <v xml:space="preserve"> </v>
      </c>
      <c r="H12" s="6" t="str">
        <f>IF(一覧様式!$C21=0," ",一覧様式!$C$3)</f>
        <v xml:space="preserve"> </v>
      </c>
      <c r="I12" s="6" t="str">
        <f>IF(一覧様式!G21=0," ",一覧様式!G21)</f>
        <v xml:space="preserve"> </v>
      </c>
      <c r="J12" s="6" t="str">
        <f>CONCATENATE(一覧様式!I21,一覧様式!J21)</f>
        <v/>
      </c>
      <c r="K12" s="6" t="str">
        <f>IF(一覧様式!K21=0," ",一覧様式!K21)</f>
        <v xml:space="preserve"> </v>
      </c>
      <c r="L12" s="6" t="str">
        <f>IF(一覧様式!L21=0," ",一覧様式!L21)</f>
        <v xml:space="preserve"> </v>
      </c>
      <c r="M12" s="20" t="str">
        <f>IF(一覧様式!M21=0," ",一覧様式!M21)</f>
        <v xml:space="preserve"> </v>
      </c>
    </row>
    <row r="13" spans="1:13" x14ac:dyDescent="0.15">
      <c r="B13" s="7">
        <v>12</v>
      </c>
      <c r="C13" s="5" t="str">
        <f>IF(一覧様式!B22=0,"",計算シート!$H$5)</f>
        <v/>
      </c>
      <c r="D13" s="5" t="str">
        <f>IF(一覧様式!B22=0," ",一覧様式!B22)</f>
        <v xml:space="preserve"> </v>
      </c>
      <c r="E13" s="5" t="str">
        <f>IF(一覧様式!H22=0," ",IF(一覧様式!H22="男",1)+IF(一覧様式!H22="女",2))</f>
        <v xml:space="preserve"> </v>
      </c>
      <c r="F13" s="6" t="str">
        <f>CONCATENATE(一覧様式!C22," ",一覧様式!D22)</f>
        <v xml:space="preserve"> </v>
      </c>
      <c r="G13" s="6" t="str">
        <f>CONCATENATE(一覧様式!E22," ",一覧様式!F22)</f>
        <v xml:space="preserve"> </v>
      </c>
      <c r="H13" s="6" t="str">
        <f>IF(一覧様式!$C22=0," ",一覧様式!$C$3)</f>
        <v xml:space="preserve"> </v>
      </c>
      <c r="I13" s="6" t="str">
        <f>IF(一覧様式!G22=0," ",一覧様式!G22)</f>
        <v xml:space="preserve"> </v>
      </c>
      <c r="J13" s="6" t="str">
        <f>CONCATENATE(一覧様式!I22,一覧様式!J22)</f>
        <v/>
      </c>
      <c r="K13" s="6" t="str">
        <f>IF(一覧様式!K22=0," ",一覧様式!K22)</f>
        <v xml:space="preserve"> </v>
      </c>
      <c r="L13" s="6" t="str">
        <f>IF(一覧様式!L22=0," ",一覧様式!L22)</f>
        <v xml:space="preserve"> </v>
      </c>
      <c r="M13" s="20" t="str">
        <f>IF(一覧様式!M22=0," ",一覧様式!M22)</f>
        <v xml:space="preserve"> </v>
      </c>
    </row>
    <row r="14" spans="1:13" x14ac:dyDescent="0.15">
      <c r="B14" s="7">
        <v>13</v>
      </c>
      <c r="C14" s="5" t="str">
        <f>IF(一覧様式!B23=0,"",計算シート!$H$5)</f>
        <v/>
      </c>
      <c r="D14" s="5" t="str">
        <f>IF(一覧様式!B23=0," ",一覧様式!B23)</f>
        <v xml:space="preserve"> </v>
      </c>
      <c r="E14" s="5" t="str">
        <f>IF(一覧様式!H23=0," ",IF(一覧様式!H23="男",1)+IF(一覧様式!H23="女",2))</f>
        <v xml:space="preserve"> </v>
      </c>
      <c r="F14" s="6" t="str">
        <f>CONCATENATE(一覧様式!C23," ",一覧様式!D23)</f>
        <v xml:space="preserve"> </v>
      </c>
      <c r="G14" s="6" t="str">
        <f>CONCATENATE(一覧様式!E23," ",一覧様式!F23)</f>
        <v xml:space="preserve"> </v>
      </c>
      <c r="H14" s="6" t="str">
        <f>IF(一覧様式!$C23=0," ",一覧様式!$C$3)</f>
        <v xml:space="preserve"> </v>
      </c>
      <c r="I14" s="6" t="str">
        <f>IF(一覧様式!G23=0," ",一覧様式!G23)</f>
        <v xml:space="preserve"> </v>
      </c>
      <c r="J14" s="6" t="str">
        <f>CONCATENATE(一覧様式!I23,一覧様式!J23)</f>
        <v/>
      </c>
      <c r="K14" s="6" t="str">
        <f>IF(一覧様式!K23=0," ",一覧様式!K23)</f>
        <v xml:space="preserve"> </v>
      </c>
      <c r="L14" s="6" t="str">
        <f>IF(一覧様式!L23=0," ",一覧様式!L23)</f>
        <v xml:space="preserve"> </v>
      </c>
      <c r="M14" s="20" t="str">
        <f>IF(一覧様式!M23=0," ",一覧様式!M23)</f>
        <v xml:space="preserve"> </v>
      </c>
    </row>
    <row r="15" spans="1:13" x14ac:dyDescent="0.15">
      <c r="B15" s="7">
        <v>14</v>
      </c>
      <c r="C15" s="5" t="str">
        <f>IF(一覧様式!B24=0,"",計算シート!$H$5)</f>
        <v/>
      </c>
      <c r="D15" s="5" t="str">
        <f>IF(一覧様式!B24=0," ",一覧様式!B24)</f>
        <v xml:space="preserve"> </v>
      </c>
      <c r="E15" s="5" t="str">
        <f>IF(一覧様式!H24=0," ",IF(一覧様式!H24="男",1)+IF(一覧様式!H24="女",2))</f>
        <v xml:space="preserve"> </v>
      </c>
      <c r="F15" s="6" t="str">
        <f>CONCATENATE(一覧様式!C24," ",一覧様式!D24)</f>
        <v xml:space="preserve"> </v>
      </c>
      <c r="G15" s="6" t="str">
        <f>CONCATENATE(一覧様式!E24," ",一覧様式!F24)</f>
        <v xml:space="preserve"> </v>
      </c>
      <c r="H15" s="6" t="str">
        <f>IF(一覧様式!$C24=0," ",一覧様式!$C$3)</f>
        <v xml:space="preserve"> </v>
      </c>
      <c r="I15" s="6" t="str">
        <f>IF(一覧様式!G24=0," ",一覧様式!G24)</f>
        <v xml:space="preserve"> </v>
      </c>
      <c r="J15" s="6" t="str">
        <f>CONCATENATE(一覧様式!I24,一覧様式!J24)</f>
        <v/>
      </c>
      <c r="K15" s="6" t="str">
        <f>IF(一覧様式!K24=0," ",一覧様式!K24)</f>
        <v xml:space="preserve"> </v>
      </c>
      <c r="L15" s="6" t="str">
        <f>IF(一覧様式!L24=0," ",一覧様式!L24)</f>
        <v xml:space="preserve"> </v>
      </c>
      <c r="M15" s="20" t="str">
        <f>IF(一覧様式!M24=0," ",一覧様式!M24)</f>
        <v xml:space="preserve"> </v>
      </c>
    </row>
    <row r="16" spans="1:13" x14ac:dyDescent="0.15">
      <c r="B16" s="8">
        <v>15</v>
      </c>
      <c r="C16" s="5" t="str">
        <f>IF(一覧様式!B25=0,"",計算シート!$H$5)</f>
        <v/>
      </c>
      <c r="D16" s="5" t="str">
        <f>IF(一覧様式!B25=0," ",一覧様式!B25)</f>
        <v xml:space="preserve"> </v>
      </c>
      <c r="E16" s="5" t="str">
        <f>IF(一覧様式!H25=0," ",IF(一覧様式!H25="男",1)+IF(一覧様式!H25="女",2))</f>
        <v xml:space="preserve"> </v>
      </c>
      <c r="F16" s="6" t="str">
        <f>CONCATENATE(一覧様式!C25," ",一覧様式!D25)</f>
        <v xml:space="preserve"> </v>
      </c>
      <c r="G16" s="6" t="str">
        <f>CONCATENATE(一覧様式!E25," ",一覧様式!F25)</f>
        <v xml:space="preserve"> </v>
      </c>
      <c r="H16" s="6" t="str">
        <f>IF(一覧様式!$C25=0," ",一覧様式!$C$3)</f>
        <v xml:space="preserve"> </v>
      </c>
      <c r="I16" s="6" t="str">
        <f>IF(一覧様式!G25=0," ",一覧様式!G25)</f>
        <v xml:space="preserve"> </v>
      </c>
      <c r="J16" s="6" t="str">
        <f>CONCATENATE(一覧様式!I25,一覧様式!J25)</f>
        <v/>
      </c>
      <c r="K16" s="6" t="str">
        <f>IF(一覧様式!K25=0," ",一覧様式!K25)</f>
        <v xml:space="preserve"> </v>
      </c>
      <c r="L16" s="6" t="str">
        <f>IF(一覧様式!L25=0," ",一覧様式!L25)</f>
        <v xml:space="preserve"> </v>
      </c>
      <c r="M16" s="20" t="str">
        <f>IF(一覧様式!M25=0," ",一覧様式!M25)</f>
        <v xml:space="preserve"> </v>
      </c>
    </row>
    <row r="17" spans="2:13" x14ac:dyDescent="0.15">
      <c r="B17" s="4">
        <v>16</v>
      </c>
      <c r="C17" s="5" t="str">
        <f>IF(一覧様式!B26=0,"",計算シート!$H$5)</f>
        <v/>
      </c>
      <c r="D17" s="5" t="str">
        <f>IF(一覧様式!B26=0," ",一覧様式!B26)</f>
        <v xml:space="preserve"> </v>
      </c>
      <c r="E17" s="5" t="str">
        <f>IF(一覧様式!H26=0," ",IF(一覧様式!H26="男",1)+IF(一覧様式!H26="女",2))</f>
        <v xml:space="preserve"> </v>
      </c>
      <c r="F17" s="6" t="str">
        <f>CONCATENATE(一覧様式!C26," ",一覧様式!D26)</f>
        <v xml:space="preserve"> </v>
      </c>
      <c r="G17" s="6" t="str">
        <f>CONCATENATE(一覧様式!E26," ",一覧様式!F26)</f>
        <v xml:space="preserve"> </v>
      </c>
      <c r="H17" s="6" t="str">
        <f>IF(一覧様式!$C26=0," ",一覧様式!$C$3)</f>
        <v xml:space="preserve"> </v>
      </c>
      <c r="I17" s="6" t="str">
        <f>IF(一覧様式!G26=0," ",一覧様式!G26)</f>
        <v xml:space="preserve"> </v>
      </c>
      <c r="J17" s="6" t="str">
        <f>CONCATENATE(一覧様式!I26,一覧様式!J26)</f>
        <v/>
      </c>
      <c r="K17" s="6" t="str">
        <f>IF(一覧様式!K26=0," ",一覧様式!K26)</f>
        <v xml:space="preserve"> </v>
      </c>
      <c r="L17" s="6" t="str">
        <f>IF(一覧様式!L26=0," ",一覧様式!L26)</f>
        <v xml:space="preserve"> </v>
      </c>
      <c r="M17" s="20" t="str">
        <f>IF(一覧様式!M26=0," ",一覧様式!M26)</f>
        <v xml:space="preserve"> </v>
      </c>
    </row>
    <row r="18" spans="2:13" x14ac:dyDescent="0.15">
      <c r="B18" s="7">
        <v>17</v>
      </c>
      <c r="C18" s="5" t="str">
        <f>IF(一覧様式!B27=0,"",計算シート!$H$5)</f>
        <v/>
      </c>
      <c r="D18" s="5" t="str">
        <f>IF(一覧様式!B27=0," ",一覧様式!B27)</f>
        <v xml:space="preserve"> </v>
      </c>
      <c r="E18" s="5" t="str">
        <f>IF(一覧様式!H27=0," ",IF(一覧様式!H27="男",1)+IF(一覧様式!H27="女",2))</f>
        <v xml:space="preserve"> </v>
      </c>
      <c r="F18" s="6" t="str">
        <f>CONCATENATE(一覧様式!C27," ",一覧様式!D27)</f>
        <v xml:space="preserve"> </v>
      </c>
      <c r="G18" s="6" t="str">
        <f>CONCATENATE(一覧様式!E27," ",一覧様式!F27)</f>
        <v xml:space="preserve"> </v>
      </c>
      <c r="H18" s="6" t="str">
        <f>IF(一覧様式!$C27=0," ",一覧様式!$C$3)</f>
        <v xml:space="preserve"> </v>
      </c>
      <c r="I18" s="6" t="str">
        <f>IF(一覧様式!G27=0," ",一覧様式!G27)</f>
        <v xml:space="preserve"> </v>
      </c>
      <c r="J18" s="6" t="str">
        <f>CONCATENATE(一覧様式!I27,一覧様式!J27)</f>
        <v/>
      </c>
      <c r="K18" s="6" t="str">
        <f>IF(一覧様式!K27=0," ",一覧様式!K27)</f>
        <v xml:space="preserve"> </v>
      </c>
      <c r="L18" s="6" t="str">
        <f>IF(一覧様式!L27=0," ",一覧様式!L27)</f>
        <v xml:space="preserve"> </v>
      </c>
      <c r="M18" s="20" t="str">
        <f>IF(一覧様式!M27=0," ",一覧様式!M27)</f>
        <v xml:space="preserve"> </v>
      </c>
    </row>
    <row r="19" spans="2:13" x14ac:dyDescent="0.15">
      <c r="B19" s="7">
        <v>18</v>
      </c>
      <c r="C19" s="5" t="str">
        <f>IF(一覧様式!B28=0,"",計算シート!$H$5)</f>
        <v/>
      </c>
      <c r="D19" s="5" t="str">
        <f>IF(一覧様式!B28=0," ",一覧様式!B28)</f>
        <v xml:space="preserve"> </v>
      </c>
      <c r="E19" s="5" t="str">
        <f>IF(一覧様式!H28=0," ",IF(一覧様式!H28="男",1)+IF(一覧様式!H28="女",2))</f>
        <v xml:space="preserve"> </v>
      </c>
      <c r="F19" s="6" t="str">
        <f>CONCATENATE(一覧様式!C28," ",一覧様式!D28)</f>
        <v xml:space="preserve"> </v>
      </c>
      <c r="G19" s="6" t="str">
        <f>CONCATENATE(一覧様式!E28," ",一覧様式!F28)</f>
        <v xml:space="preserve"> </v>
      </c>
      <c r="H19" s="6" t="str">
        <f>IF(一覧様式!$C28=0," ",一覧様式!$C$3)</f>
        <v xml:space="preserve"> </v>
      </c>
      <c r="I19" s="6" t="str">
        <f>IF(一覧様式!G28=0," ",一覧様式!G28)</f>
        <v xml:space="preserve"> </v>
      </c>
      <c r="J19" s="6" t="str">
        <f>CONCATENATE(一覧様式!I28,一覧様式!J28)</f>
        <v/>
      </c>
      <c r="K19" s="6" t="str">
        <f>IF(一覧様式!K28=0," ",一覧様式!K28)</f>
        <v xml:space="preserve"> </v>
      </c>
      <c r="L19" s="6" t="str">
        <f>IF(一覧様式!L28=0," ",一覧様式!L28)</f>
        <v xml:space="preserve"> </v>
      </c>
      <c r="M19" s="20" t="str">
        <f>IF(一覧様式!M28=0," ",一覧様式!M28)</f>
        <v xml:space="preserve"> </v>
      </c>
    </row>
    <row r="20" spans="2:13" x14ac:dyDescent="0.15">
      <c r="B20" s="7">
        <v>19</v>
      </c>
      <c r="C20" s="5" t="str">
        <f>IF(一覧様式!B29=0,"",計算シート!$H$5)</f>
        <v/>
      </c>
      <c r="D20" s="5" t="str">
        <f>IF(一覧様式!B29=0," ",一覧様式!B29)</f>
        <v xml:space="preserve"> </v>
      </c>
      <c r="E20" s="5" t="str">
        <f>IF(一覧様式!H29=0," ",IF(一覧様式!H29="男",1)+IF(一覧様式!H29="女",2))</f>
        <v xml:space="preserve"> </v>
      </c>
      <c r="F20" s="6" t="str">
        <f>CONCATENATE(一覧様式!C29," ",一覧様式!D29)</f>
        <v xml:space="preserve"> </v>
      </c>
      <c r="G20" s="6" t="str">
        <f>CONCATENATE(一覧様式!E29," ",一覧様式!F29)</f>
        <v xml:space="preserve"> </v>
      </c>
      <c r="H20" s="6" t="str">
        <f>IF(一覧様式!$C29=0," ",一覧様式!$C$3)</f>
        <v xml:space="preserve"> </v>
      </c>
      <c r="I20" s="6" t="str">
        <f>IF(一覧様式!G29=0," ",一覧様式!G29)</f>
        <v xml:space="preserve"> </v>
      </c>
      <c r="J20" s="6" t="str">
        <f>CONCATENATE(一覧様式!I29,一覧様式!J29)</f>
        <v/>
      </c>
      <c r="K20" s="6" t="str">
        <f>IF(一覧様式!K29=0," ",一覧様式!K29)</f>
        <v xml:space="preserve"> </v>
      </c>
      <c r="L20" s="6" t="str">
        <f>IF(一覧様式!L29=0," ",一覧様式!L29)</f>
        <v xml:space="preserve"> </v>
      </c>
      <c r="M20" s="20" t="str">
        <f>IF(一覧様式!M29=0," ",一覧様式!M29)</f>
        <v xml:space="preserve"> </v>
      </c>
    </row>
    <row r="21" spans="2:13" x14ac:dyDescent="0.15">
      <c r="B21" s="8">
        <v>20</v>
      </c>
      <c r="C21" s="5" t="str">
        <f>IF(一覧様式!B30=0,"",計算シート!$H$5)</f>
        <v/>
      </c>
      <c r="D21" s="5" t="str">
        <f>IF(一覧様式!B30=0," ",一覧様式!B30)</f>
        <v xml:space="preserve"> </v>
      </c>
      <c r="E21" s="5" t="str">
        <f>IF(一覧様式!H30=0," ",IF(一覧様式!H30="男",1)+IF(一覧様式!H30="女",2))</f>
        <v xml:space="preserve"> </v>
      </c>
      <c r="F21" s="6" t="str">
        <f>CONCATENATE(一覧様式!C30," ",一覧様式!D30)</f>
        <v xml:space="preserve"> </v>
      </c>
      <c r="G21" s="6" t="str">
        <f>CONCATENATE(一覧様式!E30," ",一覧様式!F30)</f>
        <v xml:space="preserve"> </v>
      </c>
      <c r="H21" s="6" t="str">
        <f>IF(一覧様式!$C30=0," ",一覧様式!$C$3)</f>
        <v xml:space="preserve"> </v>
      </c>
      <c r="I21" s="6" t="str">
        <f>IF(一覧様式!G30=0," ",一覧様式!G30)</f>
        <v xml:space="preserve"> </v>
      </c>
      <c r="J21" s="6" t="str">
        <f>CONCATENATE(一覧様式!I30,一覧様式!J30)</f>
        <v/>
      </c>
      <c r="K21" s="6" t="str">
        <f>IF(一覧様式!K30=0," ",一覧様式!K30)</f>
        <v xml:space="preserve"> </v>
      </c>
      <c r="L21" s="6" t="str">
        <f>IF(一覧様式!L30=0," ",一覧様式!L30)</f>
        <v xml:space="preserve"> </v>
      </c>
      <c r="M21" s="20" t="str">
        <f>IF(一覧様式!M30=0," ",一覧様式!M30)</f>
        <v xml:space="preserve"> </v>
      </c>
    </row>
    <row r="22" spans="2:13" x14ac:dyDescent="0.15">
      <c r="B22" s="4">
        <v>21</v>
      </c>
      <c r="C22" s="5" t="str">
        <f>IF(一覧様式!B31=0,"",計算シート!$H$5)</f>
        <v/>
      </c>
      <c r="D22" s="5" t="str">
        <f>IF(一覧様式!B31=0," ",一覧様式!B31)</f>
        <v xml:space="preserve"> </v>
      </c>
      <c r="E22" s="5" t="str">
        <f>IF(一覧様式!H31=0," ",IF(一覧様式!H31="男",1)+IF(一覧様式!H31="女",2))</f>
        <v xml:space="preserve"> </v>
      </c>
      <c r="F22" s="6" t="str">
        <f>CONCATENATE(一覧様式!C31," ",一覧様式!D31)</f>
        <v xml:space="preserve"> </v>
      </c>
      <c r="G22" s="6" t="str">
        <f>CONCATENATE(一覧様式!E31," ",一覧様式!F31)</f>
        <v xml:space="preserve"> </v>
      </c>
      <c r="H22" s="6" t="str">
        <f>IF(一覧様式!$C31=0," ",一覧様式!$C$3)</f>
        <v xml:space="preserve"> </v>
      </c>
      <c r="I22" s="6" t="str">
        <f>IF(一覧様式!G31=0," ",一覧様式!G31)</f>
        <v xml:space="preserve"> </v>
      </c>
      <c r="J22" s="6" t="str">
        <f>CONCATENATE(一覧様式!I31,一覧様式!J31)</f>
        <v/>
      </c>
      <c r="K22" s="6" t="str">
        <f>IF(一覧様式!K31=0," ",一覧様式!K31)</f>
        <v xml:space="preserve"> </v>
      </c>
      <c r="L22" s="6" t="str">
        <f>IF(一覧様式!L31=0," ",一覧様式!L31)</f>
        <v xml:space="preserve"> </v>
      </c>
      <c r="M22" s="20" t="str">
        <f>IF(一覧様式!M31=0," ",一覧様式!M31)</f>
        <v xml:space="preserve"> </v>
      </c>
    </row>
    <row r="23" spans="2:13" x14ac:dyDescent="0.15">
      <c r="B23" s="7">
        <v>22</v>
      </c>
      <c r="C23" s="5" t="str">
        <f>IF(一覧様式!B32=0,"",計算シート!$H$5)</f>
        <v/>
      </c>
      <c r="D23" s="5" t="str">
        <f>IF(一覧様式!B32=0," ",一覧様式!B32)</f>
        <v xml:space="preserve"> </v>
      </c>
      <c r="E23" s="5" t="str">
        <f>IF(一覧様式!H32=0," ",IF(一覧様式!H32="男",1)+IF(一覧様式!H32="女",2))</f>
        <v xml:space="preserve"> </v>
      </c>
      <c r="F23" s="6" t="str">
        <f>CONCATENATE(一覧様式!C32," ",一覧様式!D32)</f>
        <v xml:space="preserve"> </v>
      </c>
      <c r="G23" s="6" t="str">
        <f>CONCATENATE(一覧様式!E32," ",一覧様式!F32)</f>
        <v xml:space="preserve"> </v>
      </c>
      <c r="H23" s="6" t="str">
        <f>IF(一覧様式!$C32=0," ",一覧様式!$C$3)</f>
        <v xml:space="preserve"> </v>
      </c>
      <c r="I23" s="6" t="str">
        <f>IF(一覧様式!G32=0," ",一覧様式!G32)</f>
        <v xml:space="preserve"> </v>
      </c>
      <c r="J23" s="6" t="str">
        <f>CONCATENATE(一覧様式!I32,一覧様式!J32)</f>
        <v/>
      </c>
      <c r="K23" s="6" t="str">
        <f>IF(一覧様式!K32=0," ",一覧様式!K32)</f>
        <v xml:space="preserve"> </v>
      </c>
      <c r="L23" s="6" t="str">
        <f>IF(一覧様式!L32=0," ",一覧様式!L32)</f>
        <v xml:space="preserve"> </v>
      </c>
      <c r="M23" s="20" t="str">
        <f>IF(一覧様式!M32=0," ",一覧様式!M32)</f>
        <v xml:space="preserve"> </v>
      </c>
    </row>
    <row r="24" spans="2:13" x14ac:dyDescent="0.15">
      <c r="B24" s="7">
        <v>23</v>
      </c>
      <c r="C24" s="5" t="str">
        <f>IF(一覧様式!B33=0,"",計算シート!$H$5)</f>
        <v/>
      </c>
      <c r="D24" s="5" t="str">
        <f>IF(一覧様式!B33=0," ",一覧様式!B33)</f>
        <v xml:space="preserve"> </v>
      </c>
      <c r="E24" s="5" t="str">
        <f>IF(一覧様式!H33=0," ",IF(一覧様式!H33="男",1)+IF(一覧様式!H33="女",2))</f>
        <v xml:space="preserve"> </v>
      </c>
      <c r="F24" s="6" t="str">
        <f>CONCATENATE(一覧様式!C33," ",一覧様式!D33)</f>
        <v xml:space="preserve"> </v>
      </c>
      <c r="G24" s="6" t="str">
        <f>CONCATENATE(一覧様式!E33," ",一覧様式!F33)</f>
        <v xml:space="preserve"> </v>
      </c>
      <c r="H24" s="6" t="str">
        <f>IF(一覧様式!$C33=0," ",一覧様式!$C$3)</f>
        <v xml:space="preserve"> </v>
      </c>
      <c r="I24" s="6" t="str">
        <f>IF(一覧様式!G33=0," ",一覧様式!G33)</f>
        <v xml:space="preserve"> </v>
      </c>
      <c r="J24" s="6" t="str">
        <f>CONCATENATE(一覧様式!I33,一覧様式!J33)</f>
        <v/>
      </c>
      <c r="K24" s="6" t="str">
        <f>IF(一覧様式!K33=0," ",一覧様式!K33)</f>
        <v xml:space="preserve"> </v>
      </c>
      <c r="L24" s="6" t="str">
        <f>IF(一覧様式!L33=0," ",一覧様式!L33)</f>
        <v xml:space="preserve"> </v>
      </c>
      <c r="M24" s="20" t="str">
        <f>IF(一覧様式!M33=0," ",一覧様式!M33)</f>
        <v xml:space="preserve"> </v>
      </c>
    </row>
    <row r="25" spans="2:13" x14ac:dyDescent="0.15">
      <c r="B25" s="7">
        <v>24</v>
      </c>
      <c r="C25" s="5" t="str">
        <f>IF(一覧様式!B34=0,"",計算シート!$H$5)</f>
        <v/>
      </c>
      <c r="D25" s="5" t="str">
        <f>IF(一覧様式!B34=0," ",一覧様式!B34)</f>
        <v xml:space="preserve"> </v>
      </c>
      <c r="E25" s="5" t="str">
        <f>IF(一覧様式!H34=0," ",IF(一覧様式!H34="男",1)+IF(一覧様式!H34="女",2))</f>
        <v xml:space="preserve"> </v>
      </c>
      <c r="F25" s="6" t="str">
        <f>CONCATENATE(一覧様式!C34," ",一覧様式!D34)</f>
        <v xml:space="preserve"> </v>
      </c>
      <c r="G25" s="6" t="str">
        <f>CONCATENATE(一覧様式!E34," ",一覧様式!F34)</f>
        <v xml:space="preserve"> </v>
      </c>
      <c r="H25" s="6" t="str">
        <f>IF(一覧様式!$C34=0," ",一覧様式!$C$3)</f>
        <v xml:space="preserve"> </v>
      </c>
      <c r="I25" s="6" t="str">
        <f>IF(一覧様式!G34=0," ",一覧様式!G34)</f>
        <v xml:space="preserve"> </v>
      </c>
      <c r="J25" s="6" t="str">
        <f>CONCATENATE(一覧様式!I34,一覧様式!J34)</f>
        <v/>
      </c>
      <c r="K25" s="6" t="str">
        <f>IF(一覧様式!K34=0," ",一覧様式!K34)</f>
        <v xml:space="preserve"> </v>
      </c>
      <c r="L25" s="6" t="str">
        <f>IF(一覧様式!L34=0," ",一覧様式!L34)</f>
        <v xml:space="preserve"> </v>
      </c>
      <c r="M25" s="20" t="str">
        <f>IF(一覧様式!M34=0," ",一覧様式!M34)</f>
        <v xml:space="preserve"> </v>
      </c>
    </row>
    <row r="26" spans="2:13" x14ac:dyDescent="0.15">
      <c r="B26" s="8">
        <v>25</v>
      </c>
      <c r="C26" s="5" t="str">
        <f>IF(一覧様式!B35=0,"",計算シート!$H$5)</f>
        <v/>
      </c>
      <c r="D26" s="5" t="str">
        <f>IF(一覧様式!B35=0," ",一覧様式!B35)</f>
        <v xml:space="preserve"> </v>
      </c>
      <c r="E26" s="5" t="str">
        <f>IF(一覧様式!H35=0," ",IF(一覧様式!H35="男",1)+IF(一覧様式!H35="女",2))</f>
        <v xml:space="preserve"> </v>
      </c>
      <c r="F26" s="6" t="str">
        <f>CONCATENATE(一覧様式!C35," ",一覧様式!D35)</f>
        <v xml:space="preserve"> </v>
      </c>
      <c r="G26" s="6" t="str">
        <f>CONCATENATE(一覧様式!E35," ",一覧様式!F35)</f>
        <v xml:space="preserve"> </v>
      </c>
      <c r="H26" s="6" t="str">
        <f>IF(一覧様式!$C35=0," ",一覧様式!$C$3)</f>
        <v xml:space="preserve"> </v>
      </c>
      <c r="I26" s="6" t="str">
        <f>IF(一覧様式!G35=0," ",一覧様式!G35)</f>
        <v xml:space="preserve"> </v>
      </c>
      <c r="J26" s="6" t="str">
        <f>CONCATENATE(一覧様式!I35,一覧様式!J35)</f>
        <v/>
      </c>
      <c r="K26" s="6" t="str">
        <f>IF(一覧様式!K35=0," ",一覧様式!K35)</f>
        <v xml:space="preserve"> </v>
      </c>
      <c r="L26" s="6" t="str">
        <f>IF(一覧様式!L35=0," ",一覧様式!L35)</f>
        <v xml:space="preserve"> </v>
      </c>
      <c r="M26" s="20" t="str">
        <f>IF(一覧様式!M35=0," ",一覧様式!M35)</f>
        <v xml:space="preserve"> </v>
      </c>
    </row>
    <row r="27" spans="2:13" x14ac:dyDescent="0.15">
      <c r="B27" s="4">
        <v>26</v>
      </c>
      <c r="C27" s="5" t="str">
        <f>IF(一覧様式!B36=0,"",計算シート!$H$5)</f>
        <v/>
      </c>
      <c r="D27" s="5" t="str">
        <f>IF(一覧様式!B36=0," ",一覧様式!B36)</f>
        <v xml:space="preserve"> </v>
      </c>
      <c r="E27" s="5" t="str">
        <f>IF(一覧様式!H36=0," ",IF(一覧様式!H36="男",1)+IF(一覧様式!H36="女",2))</f>
        <v xml:space="preserve"> </v>
      </c>
      <c r="F27" s="6" t="str">
        <f>CONCATENATE(一覧様式!C36," ",一覧様式!D36)</f>
        <v xml:space="preserve"> </v>
      </c>
      <c r="G27" s="6" t="str">
        <f>CONCATENATE(一覧様式!E36," ",一覧様式!F36)</f>
        <v xml:space="preserve"> </v>
      </c>
      <c r="H27" s="6" t="str">
        <f>IF(一覧様式!$C36=0," ",一覧様式!$C$3)</f>
        <v xml:space="preserve"> </v>
      </c>
      <c r="I27" s="6" t="str">
        <f>IF(一覧様式!G36=0," ",一覧様式!G36)</f>
        <v xml:space="preserve"> </v>
      </c>
      <c r="J27" s="6" t="str">
        <f>CONCATENATE(一覧様式!I36,一覧様式!J36)</f>
        <v/>
      </c>
      <c r="K27" s="6" t="str">
        <f>IF(一覧様式!K36=0," ",一覧様式!K36)</f>
        <v xml:space="preserve"> </v>
      </c>
      <c r="L27" s="6" t="str">
        <f>IF(一覧様式!L36=0," ",一覧様式!L36)</f>
        <v xml:space="preserve"> </v>
      </c>
      <c r="M27" s="20" t="str">
        <f>IF(一覧様式!M36=0," ",一覧様式!M36)</f>
        <v xml:space="preserve"> </v>
      </c>
    </row>
    <row r="28" spans="2:13" x14ac:dyDescent="0.15">
      <c r="B28" s="7">
        <v>27</v>
      </c>
      <c r="C28" s="5" t="str">
        <f>IF(一覧様式!B37=0,"",計算シート!$H$5)</f>
        <v/>
      </c>
      <c r="D28" s="5" t="str">
        <f>IF(一覧様式!B37=0," ",一覧様式!B37)</f>
        <v xml:space="preserve"> </v>
      </c>
      <c r="E28" s="5" t="str">
        <f>IF(一覧様式!H37=0," ",IF(一覧様式!H37="男",1)+IF(一覧様式!H37="女",2))</f>
        <v xml:space="preserve"> </v>
      </c>
      <c r="F28" s="6" t="str">
        <f>CONCATENATE(一覧様式!C37," ",一覧様式!D37)</f>
        <v xml:space="preserve"> </v>
      </c>
      <c r="G28" s="6" t="str">
        <f>CONCATENATE(一覧様式!E37," ",一覧様式!F37)</f>
        <v xml:space="preserve"> </v>
      </c>
      <c r="H28" s="6" t="str">
        <f>IF(一覧様式!$C37=0," ",一覧様式!$C$3)</f>
        <v xml:space="preserve"> </v>
      </c>
      <c r="I28" s="6" t="str">
        <f>IF(一覧様式!G37=0," ",一覧様式!G37)</f>
        <v xml:space="preserve"> </v>
      </c>
      <c r="J28" s="6" t="str">
        <f>CONCATENATE(一覧様式!I37,一覧様式!J37)</f>
        <v/>
      </c>
      <c r="K28" s="6" t="str">
        <f>IF(一覧様式!K37=0," ",一覧様式!K37)</f>
        <v xml:space="preserve"> </v>
      </c>
      <c r="L28" s="6" t="str">
        <f>IF(一覧様式!L37=0," ",一覧様式!L37)</f>
        <v xml:space="preserve"> </v>
      </c>
      <c r="M28" s="20" t="str">
        <f>IF(一覧様式!M37=0," ",一覧様式!M37)</f>
        <v xml:space="preserve"> </v>
      </c>
    </row>
    <row r="29" spans="2:13" x14ac:dyDescent="0.15">
      <c r="B29" s="7">
        <v>28</v>
      </c>
      <c r="C29" s="5" t="str">
        <f>IF(一覧様式!B38=0,"",計算シート!$H$5)</f>
        <v/>
      </c>
      <c r="D29" s="5" t="str">
        <f>IF(一覧様式!B38=0," ",一覧様式!B38)</f>
        <v xml:space="preserve"> </v>
      </c>
      <c r="E29" s="5" t="str">
        <f>IF(一覧様式!H38=0," ",IF(一覧様式!H38="男",1)+IF(一覧様式!H38="女",2))</f>
        <v xml:space="preserve"> </v>
      </c>
      <c r="F29" s="6" t="str">
        <f>CONCATENATE(一覧様式!C38," ",一覧様式!D38)</f>
        <v xml:space="preserve"> </v>
      </c>
      <c r="G29" s="6" t="str">
        <f>CONCATENATE(一覧様式!E38," ",一覧様式!F38)</f>
        <v xml:space="preserve"> </v>
      </c>
      <c r="H29" s="6" t="str">
        <f>IF(一覧様式!$C38=0," ",一覧様式!$C$3)</f>
        <v xml:space="preserve"> </v>
      </c>
      <c r="I29" s="6" t="str">
        <f>IF(一覧様式!G38=0," ",一覧様式!G38)</f>
        <v xml:space="preserve"> </v>
      </c>
      <c r="J29" s="6" t="str">
        <f>CONCATENATE(一覧様式!I38,一覧様式!J38)</f>
        <v/>
      </c>
      <c r="K29" s="6" t="str">
        <f>IF(一覧様式!K38=0," ",一覧様式!K38)</f>
        <v xml:space="preserve"> </v>
      </c>
      <c r="L29" s="6" t="str">
        <f>IF(一覧様式!L38=0," ",一覧様式!L38)</f>
        <v xml:space="preserve"> </v>
      </c>
      <c r="M29" s="20" t="str">
        <f>IF(一覧様式!M38=0," ",一覧様式!M38)</f>
        <v xml:space="preserve"> </v>
      </c>
    </row>
    <row r="30" spans="2:13" x14ac:dyDescent="0.15">
      <c r="B30" s="7">
        <v>29</v>
      </c>
      <c r="C30" s="5" t="str">
        <f>IF(一覧様式!B39=0,"",計算シート!$H$5)</f>
        <v/>
      </c>
      <c r="D30" s="5" t="str">
        <f>IF(一覧様式!B39=0," ",一覧様式!B39)</f>
        <v xml:space="preserve"> </v>
      </c>
      <c r="E30" s="5" t="str">
        <f>IF(一覧様式!H39=0," ",IF(一覧様式!H39="男",1)+IF(一覧様式!H39="女",2))</f>
        <v xml:space="preserve"> </v>
      </c>
      <c r="F30" s="6" t="str">
        <f>CONCATENATE(一覧様式!C39," ",一覧様式!D39)</f>
        <v xml:space="preserve"> </v>
      </c>
      <c r="G30" s="6" t="str">
        <f>CONCATENATE(一覧様式!E39," ",一覧様式!F39)</f>
        <v xml:space="preserve"> </v>
      </c>
      <c r="H30" s="6" t="str">
        <f>IF(一覧様式!$C39=0," ",一覧様式!$C$3)</f>
        <v xml:space="preserve"> </v>
      </c>
      <c r="I30" s="6" t="str">
        <f>IF(一覧様式!G39=0," ",一覧様式!G39)</f>
        <v xml:space="preserve"> </v>
      </c>
      <c r="J30" s="6" t="str">
        <f>CONCATENATE(一覧様式!I39,一覧様式!J39)</f>
        <v/>
      </c>
      <c r="K30" s="6" t="str">
        <f>IF(一覧様式!K39=0," ",一覧様式!K39)</f>
        <v xml:space="preserve"> </v>
      </c>
      <c r="L30" s="6" t="str">
        <f>IF(一覧様式!L39=0," ",一覧様式!L39)</f>
        <v xml:space="preserve"> </v>
      </c>
      <c r="M30" s="20" t="str">
        <f>IF(一覧様式!M39=0," ",一覧様式!M39)</f>
        <v xml:space="preserve"> </v>
      </c>
    </row>
    <row r="31" spans="2:13" x14ac:dyDescent="0.15">
      <c r="B31" s="8">
        <v>30</v>
      </c>
      <c r="C31" s="5" t="str">
        <f>IF(一覧様式!B40=0,"",計算シート!$H$5)</f>
        <v/>
      </c>
      <c r="D31" s="5" t="str">
        <f>IF(一覧様式!B40=0," ",一覧様式!B40)</f>
        <v xml:space="preserve"> </v>
      </c>
      <c r="E31" s="5" t="str">
        <f>IF(一覧様式!H40=0," ",IF(一覧様式!H40="男",1)+IF(一覧様式!H40="女",2))</f>
        <v xml:space="preserve"> </v>
      </c>
      <c r="F31" s="6" t="str">
        <f>CONCATENATE(一覧様式!C40," ",一覧様式!D40)</f>
        <v xml:space="preserve"> </v>
      </c>
      <c r="G31" s="6" t="str">
        <f>CONCATENATE(一覧様式!E40," ",一覧様式!F40)</f>
        <v xml:space="preserve"> </v>
      </c>
      <c r="H31" s="6" t="str">
        <f>IF(一覧様式!$C40=0," ",一覧様式!$C$3)</f>
        <v xml:space="preserve"> </v>
      </c>
      <c r="I31" s="6" t="str">
        <f>IF(一覧様式!G40=0," ",一覧様式!G40)</f>
        <v xml:space="preserve"> </v>
      </c>
      <c r="J31" s="6" t="str">
        <f>CONCATENATE(一覧様式!I40,一覧様式!J40)</f>
        <v/>
      </c>
      <c r="K31" s="6" t="str">
        <f>IF(一覧様式!K40=0," ",一覧様式!K40)</f>
        <v xml:space="preserve"> </v>
      </c>
      <c r="L31" s="6" t="str">
        <f>IF(一覧様式!L40=0," ",一覧様式!L40)</f>
        <v xml:space="preserve"> </v>
      </c>
      <c r="M31" s="20" t="str">
        <f>IF(一覧様式!M40=0," ",一覧様式!M40)</f>
        <v xml:space="preserve"> </v>
      </c>
    </row>
    <row r="32" spans="2:13" x14ac:dyDescent="0.15">
      <c r="B32" s="4">
        <v>31</v>
      </c>
      <c r="C32" s="5" t="str">
        <f>IF(一覧様式!B41=0,"",計算シート!$H$5)</f>
        <v/>
      </c>
      <c r="D32" s="5" t="str">
        <f>IF(一覧様式!B41=0," ",一覧様式!B41)</f>
        <v xml:space="preserve"> </v>
      </c>
      <c r="E32" s="5" t="str">
        <f>IF(一覧様式!H41=0," ",IF(一覧様式!H41="男",1)+IF(一覧様式!H41="女",2))</f>
        <v xml:space="preserve"> </v>
      </c>
      <c r="F32" s="6" t="str">
        <f>CONCATENATE(一覧様式!C41," ",一覧様式!D41)</f>
        <v xml:space="preserve"> </v>
      </c>
      <c r="G32" s="6" t="str">
        <f>CONCATENATE(一覧様式!E41," ",一覧様式!F41)</f>
        <v xml:space="preserve"> </v>
      </c>
      <c r="H32" s="6" t="str">
        <f>IF(一覧様式!$C41=0," ",一覧様式!$C$3)</f>
        <v xml:space="preserve"> </v>
      </c>
      <c r="I32" s="6" t="str">
        <f>IF(一覧様式!G41=0," ",一覧様式!G41)</f>
        <v xml:space="preserve"> </v>
      </c>
      <c r="J32" s="6" t="str">
        <f>CONCATENATE(一覧様式!I41,一覧様式!J41)</f>
        <v/>
      </c>
      <c r="K32" s="6" t="str">
        <f>IF(一覧様式!K41=0," ",一覧様式!K41)</f>
        <v xml:space="preserve"> </v>
      </c>
      <c r="L32" s="6" t="str">
        <f>IF(一覧様式!L41=0," ",一覧様式!L41)</f>
        <v xml:space="preserve"> </v>
      </c>
      <c r="M32" s="20" t="str">
        <f>IF(一覧様式!M41=0," ",一覧様式!M41)</f>
        <v xml:space="preserve"> </v>
      </c>
    </row>
    <row r="33" spans="1:13" x14ac:dyDescent="0.15">
      <c r="B33" s="7">
        <v>32</v>
      </c>
      <c r="C33" s="5" t="str">
        <f>IF(一覧様式!B42=0,"",計算シート!$H$5)</f>
        <v/>
      </c>
      <c r="D33" s="5" t="str">
        <f>IF(一覧様式!B42=0," ",一覧様式!B42)</f>
        <v xml:space="preserve"> </v>
      </c>
      <c r="E33" s="5" t="str">
        <f>IF(一覧様式!H42=0," ",IF(一覧様式!H42="男",1)+IF(一覧様式!H42="女",2))</f>
        <v xml:space="preserve"> </v>
      </c>
      <c r="F33" s="6" t="str">
        <f>CONCATENATE(一覧様式!C42," ",一覧様式!D42)</f>
        <v xml:space="preserve"> </v>
      </c>
      <c r="G33" s="6" t="str">
        <f>CONCATENATE(一覧様式!E42," ",一覧様式!F42)</f>
        <v xml:space="preserve"> </v>
      </c>
      <c r="H33" s="6" t="str">
        <f>IF(一覧様式!$C42=0," ",一覧様式!$C$3)</f>
        <v xml:space="preserve"> </v>
      </c>
      <c r="I33" s="6" t="str">
        <f>IF(一覧様式!G42=0," ",一覧様式!G42)</f>
        <v xml:space="preserve"> </v>
      </c>
      <c r="J33" s="6" t="str">
        <f>CONCATENATE(一覧様式!I42,一覧様式!J42)</f>
        <v/>
      </c>
      <c r="K33" s="6" t="str">
        <f>IF(一覧様式!K42=0," ",一覧様式!K42)</f>
        <v xml:space="preserve"> </v>
      </c>
      <c r="L33" s="6" t="str">
        <f>IF(一覧様式!L42=0," ",一覧様式!L42)</f>
        <v xml:space="preserve"> </v>
      </c>
      <c r="M33" s="20" t="str">
        <f>IF(一覧様式!M42=0," ",一覧様式!M42)</f>
        <v xml:space="preserve"> </v>
      </c>
    </row>
    <row r="34" spans="1:13" x14ac:dyDescent="0.15">
      <c r="B34" s="7">
        <v>33</v>
      </c>
      <c r="C34" s="5" t="str">
        <f>IF(一覧様式!B43=0,"",計算シート!$H$5)</f>
        <v/>
      </c>
      <c r="D34" s="5" t="str">
        <f>IF(一覧様式!B43=0," ",一覧様式!B43)</f>
        <v xml:space="preserve"> </v>
      </c>
      <c r="E34" s="5" t="str">
        <f>IF(一覧様式!H43=0," ",IF(一覧様式!H43="男",1)+IF(一覧様式!H43="女",2))</f>
        <v xml:space="preserve"> </v>
      </c>
      <c r="F34" s="6" t="str">
        <f>CONCATENATE(一覧様式!C43," ",一覧様式!D43)</f>
        <v xml:space="preserve"> </v>
      </c>
      <c r="G34" s="6" t="str">
        <f>CONCATENATE(一覧様式!E43," ",一覧様式!F43)</f>
        <v xml:space="preserve"> </v>
      </c>
      <c r="H34" s="6" t="str">
        <f>IF(一覧様式!$C43=0," ",一覧様式!$C$3)</f>
        <v xml:space="preserve"> </v>
      </c>
      <c r="I34" s="6" t="str">
        <f>IF(一覧様式!G43=0," ",一覧様式!G43)</f>
        <v xml:space="preserve"> </v>
      </c>
      <c r="J34" s="6" t="str">
        <f>CONCATENATE(一覧様式!I43,一覧様式!J43)</f>
        <v/>
      </c>
      <c r="K34" s="6" t="str">
        <f>IF(一覧様式!K43=0," ",一覧様式!K43)</f>
        <v xml:space="preserve"> </v>
      </c>
      <c r="L34" s="6" t="str">
        <f>IF(一覧様式!L43=0," ",一覧様式!L43)</f>
        <v xml:space="preserve"> </v>
      </c>
      <c r="M34" s="20" t="str">
        <f>IF(一覧様式!M43=0," ",一覧様式!M43)</f>
        <v xml:space="preserve"> </v>
      </c>
    </row>
    <row r="35" spans="1:13" x14ac:dyDescent="0.15">
      <c r="B35" s="7">
        <v>34</v>
      </c>
      <c r="C35" s="5" t="str">
        <f>IF(一覧様式!B44=0,"",計算シート!$H$5)</f>
        <v/>
      </c>
      <c r="D35" s="5" t="str">
        <f>IF(一覧様式!B44=0," ",一覧様式!B44)</f>
        <v xml:space="preserve"> </v>
      </c>
      <c r="E35" s="5" t="str">
        <f>IF(一覧様式!H44=0," ",IF(一覧様式!H44="男",1)+IF(一覧様式!H44="女",2))</f>
        <v xml:space="preserve"> </v>
      </c>
      <c r="F35" s="6" t="str">
        <f>CONCATENATE(一覧様式!C44," ",一覧様式!D44)</f>
        <v xml:space="preserve"> </v>
      </c>
      <c r="G35" s="6" t="str">
        <f>CONCATENATE(一覧様式!E44," ",一覧様式!F44)</f>
        <v xml:space="preserve"> </v>
      </c>
      <c r="H35" s="6" t="str">
        <f>IF(一覧様式!$C44=0," ",一覧様式!$C$3)</f>
        <v xml:space="preserve"> </v>
      </c>
      <c r="I35" s="6" t="str">
        <f>IF(一覧様式!G44=0," ",一覧様式!G44)</f>
        <v xml:space="preserve"> </v>
      </c>
      <c r="J35" s="6" t="str">
        <f>CONCATENATE(一覧様式!I44,一覧様式!J44)</f>
        <v/>
      </c>
      <c r="K35" s="6" t="str">
        <f>IF(一覧様式!K44=0," ",一覧様式!K44)</f>
        <v xml:space="preserve"> </v>
      </c>
      <c r="L35" s="6" t="str">
        <f>IF(一覧様式!L44=0," ",一覧様式!L44)</f>
        <v xml:space="preserve"> </v>
      </c>
      <c r="M35" s="20" t="str">
        <f>IF(一覧様式!M44=0," ",一覧様式!M44)</f>
        <v xml:space="preserve"> </v>
      </c>
    </row>
    <row r="36" spans="1:13" x14ac:dyDescent="0.15">
      <c r="B36" s="8">
        <v>35</v>
      </c>
      <c r="C36" s="5" t="str">
        <f>IF(一覧様式!B45=0,"",計算シート!$H$5)</f>
        <v/>
      </c>
      <c r="D36" s="5" t="str">
        <f>IF(一覧様式!B45=0," ",一覧様式!B45)</f>
        <v xml:space="preserve"> </v>
      </c>
      <c r="E36" s="5" t="str">
        <f>IF(一覧様式!H45=0," ",IF(一覧様式!H45="男",1)+IF(一覧様式!H45="女",2))</f>
        <v xml:space="preserve"> </v>
      </c>
      <c r="F36" s="6" t="str">
        <f>CONCATENATE(一覧様式!C45," ",一覧様式!D45)</f>
        <v xml:space="preserve"> </v>
      </c>
      <c r="G36" s="6" t="str">
        <f>CONCATENATE(一覧様式!E45," ",一覧様式!F45)</f>
        <v xml:space="preserve"> </v>
      </c>
      <c r="H36" s="6" t="str">
        <f>IF(一覧様式!$C45=0," ",一覧様式!$C$3)</f>
        <v xml:space="preserve"> </v>
      </c>
      <c r="I36" s="6" t="str">
        <f>IF(一覧様式!G45=0," ",一覧様式!G45)</f>
        <v xml:space="preserve"> </v>
      </c>
      <c r="J36" s="6" t="str">
        <f>CONCATENATE(一覧様式!I45,一覧様式!J45)</f>
        <v/>
      </c>
      <c r="K36" s="6" t="str">
        <f>IF(一覧様式!K45=0," ",一覧様式!K45)</f>
        <v xml:space="preserve"> </v>
      </c>
      <c r="L36" s="6" t="str">
        <f>IF(一覧様式!L45=0," ",一覧様式!L45)</f>
        <v xml:space="preserve"> </v>
      </c>
      <c r="M36" s="20" t="str">
        <f>IF(一覧様式!M45=0," ",一覧様式!M45)</f>
        <v xml:space="preserve"> </v>
      </c>
    </row>
    <row r="37" spans="1:13" x14ac:dyDescent="0.15">
      <c r="B37" s="4">
        <v>36</v>
      </c>
      <c r="C37" s="5" t="str">
        <f>IF(一覧様式!B46=0,"",計算シート!$H$5)</f>
        <v/>
      </c>
      <c r="D37" s="5" t="str">
        <f>IF(一覧様式!B46=0," ",一覧様式!B46)</f>
        <v xml:space="preserve"> </v>
      </c>
      <c r="E37" s="5" t="str">
        <f>IF(一覧様式!H46=0," ",IF(一覧様式!H46="男",1)+IF(一覧様式!H46="女",2))</f>
        <v xml:space="preserve"> </v>
      </c>
      <c r="F37" s="6" t="str">
        <f>CONCATENATE(一覧様式!C46," ",一覧様式!D46)</f>
        <v xml:space="preserve"> </v>
      </c>
      <c r="G37" s="6" t="str">
        <f>CONCATENATE(一覧様式!E46," ",一覧様式!F46)</f>
        <v xml:space="preserve"> </v>
      </c>
      <c r="H37" s="6" t="str">
        <f>IF(一覧様式!$C46=0," ",一覧様式!$C$3)</f>
        <v xml:space="preserve"> </v>
      </c>
      <c r="I37" s="6" t="str">
        <f>IF(一覧様式!G46=0," ",一覧様式!G46)</f>
        <v xml:space="preserve"> </v>
      </c>
      <c r="J37" s="6" t="str">
        <f>CONCATENATE(一覧様式!I46,一覧様式!J46)</f>
        <v/>
      </c>
      <c r="K37" s="6" t="str">
        <f>IF(一覧様式!K46=0," ",一覧様式!K46)</f>
        <v xml:space="preserve"> </v>
      </c>
      <c r="L37" s="6" t="str">
        <f>IF(一覧様式!L46=0," ",一覧様式!L46)</f>
        <v xml:space="preserve"> </v>
      </c>
      <c r="M37" s="20" t="str">
        <f>IF(一覧様式!M46=0," ",一覧様式!M46)</f>
        <v xml:space="preserve"> </v>
      </c>
    </row>
    <row r="38" spans="1:13" x14ac:dyDescent="0.15">
      <c r="B38" s="7">
        <v>37</v>
      </c>
      <c r="C38" s="5" t="str">
        <f>IF(一覧様式!B47=0,"",計算シート!$H$5)</f>
        <v/>
      </c>
      <c r="D38" s="5" t="str">
        <f>IF(一覧様式!B47=0," ",一覧様式!B47)</f>
        <v xml:space="preserve"> </v>
      </c>
      <c r="E38" s="5" t="str">
        <f>IF(一覧様式!H47=0," ",IF(一覧様式!H47="男",1)+IF(一覧様式!H47="女",2))</f>
        <v xml:space="preserve"> </v>
      </c>
      <c r="F38" s="6" t="str">
        <f>CONCATENATE(一覧様式!C47," ",一覧様式!D47)</f>
        <v xml:space="preserve"> </v>
      </c>
      <c r="G38" s="6" t="str">
        <f>CONCATENATE(一覧様式!E47," ",一覧様式!F47)</f>
        <v xml:space="preserve"> </v>
      </c>
      <c r="H38" s="6" t="str">
        <f>IF(一覧様式!$C47=0," ",一覧様式!$C$3)</f>
        <v xml:space="preserve"> </v>
      </c>
      <c r="I38" s="6" t="str">
        <f>IF(一覧様式!G47=0," ",一覧様式!G47)</f>
        <v xml:space="preserve"> </v>
      </c>
      <c r="J38" s="6" t="str">
        <f>CONCATENATE(一覧様式!I47,一覧様式!J47)</f>
        <v/>
      </c>
      <c r="K38" s="6" t="str">
        <f>IF(一覧様式!K47=0," ",一覧様式!K47)</f>
        <v xml:space="preserve"> </v>
      </c>
      <c r="L38" s="6" t="str">
        <f>IF(一覧様式!L47=0," ",一覧様式!L47)</f>
        <v xml:space="preserve"> </v>
      </c>
      <c r="M38" s="20" t="str">
        <f>IF(一覧様式!M47=0," ",一覧様式!M47)</f>
        <v xml:space="preserve"> </v>
      </c>
    </row>
    <row r="39" spans="1:13" x14ac:dyDescent="0.15">
      <c r="B39" s="7">
        <v>38</v>
      </c>
      <c r="C39" s="5" t="str">
        <f>IF(一覧様式!B48=0,"",計算シート!$H$5)</f>
        <v/>
      </c>
      <c r="D39" s="5" t="str">
        <f>IF(一覧様式!B48=0," ",一覧様式!B48)</f>
        <v xml:space="preserve"> </v>
      </c>
      <c r="E39" s="5" t="str">
        <f>IF(一覧様式!H48=0," ",IF(一覧様式!H48="男",1)+IF(一覧様式!H48="女",2))</f>
        <v xml:space="preserve"> </v>
      </c>
      <c r="F39" s="6" t="str">
        <f>CONCATENATE(一覧様式!C48," ",一覧様式!D48)</f>
        <v xml:space="preserve"> </v>
      </c>
      <c r="G39" s="6" t="str">
        <f>CONCATENATE(一覧様式!E48," ",一覧様式!F48)</f>
        <v xml:space="preserve"> </v>
      </c>
      <c r="H39" s="6" t="str">
        <f>IF(一覧様式!$C48=0," ",一覧様式!$C$3)</f>
        <v xml:space="preserve"> </v>
      </c>
      <c r="I39" s="6" t="str">
        <f>IF(一覧様式!G48=0," ",一覧様式!G48)</f>
        <v xml:space="preserve"> </v>
      </c>
      <c r="J39" s="6" t="str">
        <f>CONCATENATE(一覧様式!I48,一覧様式!J48)</f>
        <v/>
      </c>
      <c r="K39" s="6" t="str">
        <f>IF(一覧様式!K48=0," ",一覧様式!K48)</f>
        <v xml:space="preserve"> </v>
      </c>
      <c r="L39" s="6" t="str">
        <f>IF(一覧様式!L48=0," ",一覧様式!L48)</f>
        <v xml:space="preserve"> </v>
      </c>
      <c r="M39" s="20" t="str">
        <f>IF(一覧様式!M48=0," ",一覧様式!M48)</f>
        <v xml:space="preserve"> </v>
      </c>
    </row>
    <row r="40" spans="1:13" x14ac:dyDescent="0.15">
      <c r="B40" s="7">
        <v>39</v>
      </c>
      <c r="C40" s="5" t="str">
        <f>IF(一覧様式!B49=0,"",計算シート!$H$5)</f>
        <v/>
      </c>
      <c r="D40" s="5" t="str">
        <f>IF(一覧様式!B49=0," ",一覧様式!B49)</f>
        <v xml:space="preserve"> </v>
      </c>
      <c r="E40" s="5" t="str">
        <f>IF(一覧様式!H49=0," ",IF(一覧様式!H49="男",1)+IF(一覧様式!H49="女",2))</f>
        <v xml:space="preserve"> </v>
      </c>
      <c r="F40" s="6" t="str">
        <f>CONCATENATE(一覧様式!C49," ",一覧様式!D49)</f>
        <v xml:space="preserve"> </v>
      </c>
      <c r="G40" s="6" t="str">
        <f>CONCATENATE(一覧様式!E49," ",一覧様式!F49)</f>
        <v xml:space="preserve"> </v>
      </c>
      <c r="H40" s="6" t="str">
        <f>IF(一覧様式!$C49=0," ",一覧様式!$C$3)</f>
        <v xml:space="preserve"> </v>
      </c>
      <c r="I40" s="6" t="str">
        <f>IF(一覧様式!G49=0," ",一覧様式!G49)</f>
        <v xml:space="preserve"> </v>
      </c>
      <c r="J40" s="6" t="str">
        <f>CONCATENATE(一覧様式!I49,一覧様式!J49)</f>
        <v/>
      </c>
      <c r="K40" s="6" t="str">
        <f>IF(一覧様式!K49=0," ",一覧様式!K49)</f>
        <v xml:space="preserve"> </v>
      </c>
      <c r="L40" s="6" t="str">
        <f>IF(一覧様式!L49=0," ",一覧様式!L49)</f>
        <v xml:space="preserve"> </v>
      </c>
      <c r="M40" s="20" t="str">
        <f>IF(一覧様式!M49=0," ",一覧様式!M49)</f>
        <v xml:space="preserve"> </v>
      </c>
    </row>
    <row r="41" spans="1:13" x14ac:dyDescent="0.15">
      <c r="B41" s="9">
        <v>40</v>
      </c>
      <c r="C41" s="5" t="str">
        <f>IF(一覧様式!B50=0,"",計算シート!$H$5)</f>
        <v/>
      </c>
      <c r="D41" s="5" t="str">
        <f>IF(一覧様式!B50=0," ",一覧様式!B50)</f>
        <v xml:space="preserve"> </v>
      </c>
      <c r="E41" s="5" t="str">
        <f>IF(一覧様式!H50=0," ",IF(一覧様式!H50="男",1)+IF(一覧様式!H50="女",2))</f>
        <v xml:space="preserve"> </v>
      </c>
      <c r="F41" s="6" t="str">
        <f>CONCATENATE(一覧様式!C50," ",一覧様式!D50)</f>
        <v xml:space="preserve"> </v>
      </c>
      <c r="G41" s="6" t="str">
        <f>CONCATENATE(一覧様式!E50," ",一覧様式!F50)</f>
        <v xml:space="preserve"> </v>
      </c>
      <c r="H41" s="6" t="str">
        <f>IF(一覧様式!$C50=0," ",一覧様式!$C$3)</f>
        <v xml:space="preserve"> </v>
      </c>
      <c r="I41" s="6" t="str">
        <f>IF(一覧様式!G50=0," ",一覧様式!G50)</f>
        <v xml:space="preserve"> </v>
      </c>
      <c r="J41" s="6" t="str">
        <f>CONCATENATE(一覧様式!I50,一覧様式!J50)</f>
        <v/>
      </c>
      <c r="K41" s="6" t="str">
        <f>IF(一覧様式!K50=0," ",一覧様式!K50)</f>
        <v xml:space="preserve"> </v>
      </c>
      <c r="L41" s="6" t="str">
        <f>IF(一覧様式!L50=0," ",一覧様式!L50)</f>
        <v xml:space="preserve"> </v>
      </c>
      <c r="M41" s="20" t="str">
        <f>IF(一覧様式!M50=0," ",一覧様式!M50)</f>
        <v xml:space="preserve"> </v>
      </c>
    </row>
    <row r="42" spans="1:13" x14ac:dyDescent="0.15">
      <c r="B42" s="4">
        <v>41</v>
      </c>
      <c r="C42" s="5" t="str">
        <f>IF(一覧様式!B51=0,"",計算シート!$H$5)</f>
        <v/>
      </c>
      <c r="D42" s="5" t="str">
        <f>IF(一覧様式!B51=0," ",一覧様式!B51)</f>
        <v xml:space="preserve"> </v>
      </c>
      <c r="E42" s="5" t="str">
        <f>IF(一覧様式!H51=0," ",IF(一覧様式!H51="男",1)+IF(一覧様式!H51="女",2))</f>
        <v xml:space="preserve"> </v>
      </c>
      <c r="F42" s="6" t="str">
        <f>CONCATENATE(一覧様式!C51," ",一覧様式!D51)</f>
        <v xml:space="preserve"> </v>
      </c>
      <c r="G42" s="6" t="str">
        <f>CONCATENATE(一覧様式!E51," ",一覧様式!F51)</f>
        <v xml:space="preserve"> </v>
      </c>
      <c r="H42" s="6" t="str">
        <f>IF(一覧様式!$C51=0," ",一覧様式!$C$3)</f>
        <v xml:space="preserve"> </v>
      </c>
      <c r="I42" s="6" t="str">
        <f>IF(一覧様式!G51=0," ",一覧様式!G51)</f>
        <v xml:space="preserve"> </v>
      </c>
      <c r="J42" s="6" t="str">
        <f>CONCATENATE(一覧様式!I51,一覧様式!J51)</f>
        <v/>
      </c>
      <c r="K42" s="6" t="str">
        <f>IF(一覧様式!K51=0," ",一覧様式!K51)</f>
        <v xml:space="preserve"> </v>
      </c>
      <c r="L42" s="6" t="str">
        <f>IF(一覧様式!L51=0," ",一覧様式!L51)</f>
        <v xml:space="preserve"> </v>
      </c>
      <c r="M42" s="20" t="str">
        <f>IF(一覧様式!M51=0," ",一覧様式!M51)</f>
        <v xml:space="preserve"> </v>
      </c>
    </row>
    <row r="43" spans="1:13" x14ac:dyDescent="0.15">
      <c r="B43" s="7">
        <v>42</v>
      </c>
      <c r="C43" s="5" t="str">
        <f>IF(一覧様式!B52=0,"",計算シート!$H$5)</f>
        <v/>
      </c>
      <c r="D43" s="5" t="str">
        <f>IF(一覧様式!B52=0," ",一覧様式!B52)</f>
        <v xml:space="preserve"> </v>
      </c>
      <c r="E43" s="5" t="str">
        <f>IF(一覧様式!H52=0," ",IF(一覧様式!H52="男",1)+IF(一覧様式!H52="女",2))</f>
        <v xml:space="preserve"> </v>
      </c>
      <c r="F43" s="6" t="str">
        <f>CONCATENATE(一覧様式!C52," ",一覧様式!D52)</f>
        <v xml:space="preserve"> </v>
      </c>
      <c r="G43" s="6" t="str">
        <f>CONCATENATE(一覧様式!E52," ",一覧様式!F52)</f>
        <v xml:space="preserve"> </v>
      </c>
      <c r="H43" s="6" t="str">
        <f>IF(一覧様式!$C52=0," ",一覧様式!$C$3)</f>
        <v xml:space="preserve"> </v>
      </c>
      <c r="I43" s="6" t="str">
        <f>IF(一覧様式!G52=0," ",一覧様式!G52)</f>
        <v xml:space="preserve"> </v>
      </c>
      <c r="J43" s="6" t="str">
        <f>CONCATENATE(一覧様式!I52,一覧様式!J52)</f>
        <v/>
      </c>
      <c r="K43" s="6" t="str">
        <f>IF(一覧様式!K52=0," ",一覧様式!K52)</f>
        <v xml:space="preserve"> </v>
      </c>
      <c r="L43" s="6" t="str">
        <f>IF(一覧様式!L52=0," ",一覧様式!L52)</f>
        <v xml:space="preserve"> </v>
      </c>
      <c r="M43" s="20" t="str">
        <f>IF(一覧様式!M52=0," ",一覧様式!M52)</f>
        <v xml:space="preserve"> </v>
      </c>
    </row>
    <row r="44" spans="1:13" x14ac:dyDescent="0.15">
      <c r="B44" s="7">
        <v>43</v>
      </c>
      <c r="C44" s="5" t="str">
        <f>IF(一覧様式!B53=0,"",計算シート!$H$5)</f>
        <v/>
      </c>
      <c r="D44" s="5" t="str">
        <f>IF(一覧様式!B53=0," ",一覧様式!B53)</f>
        <v xml:space="preserve"> </v>
      </c>
      <c r="E44" s="5" t="str">
        <f>IF(一覧様式!H53=0," ",IF(一覧様式!H53="男",1)+IF(一覧様式!H53="女",2))</f>
        <v xml:space="preserve"> </v>
      </c>
      <c r="F44" s="6" t="str">
        <f>CONCATENATE(一覧様式!C53," ",一覧様式!D53)</f>
        <v xml:space="preserve"> </v>
      </c>
      <c r="G44" s="6" t="str">
        <f>CONCATENATE(一覧様式!E53," ",一覧様式!F53)</f>
        <v xml:space="preserve"> </v>
      </c>
      <c r="H44" s="6" t="str">
        <f>IF(一覧様式!$C53=0," ",一覧様式!$C$3)</f>
        <v xml:space="preserve"> </v>
      </c>
      <c r="I44" s="6" t="str">
        <f>IF(一覧様式!G53=0," ",一覧様式!G53)</f>
        <v xml:space="preserve"> </v>
      </c>
      <c r="J44" s="6" t="str">
        <f>CONCATENATE(一覧様式!I53,一覧様式!J53)</f>
        <v/>
      </c>
      <c r="K44" s="6" t="str">
        <f>IF(一覧様式!K53=0," ",一覧様式!K53)</f>
        <v xml:space="preserve"> </v>
      </c>
      <c r="L44" s="6" t="str">
        <f>IF(一覧様式!L53=0," ",一覧様式!L53)</f>
        <v xml:space="preserve"> </v>
      </c>
      <c r="M44" s="20" t="str">
        <f>IF(一覧様式!M53=0," ",一覧様式!M53)</f>
        <v xml:space="preserve"> </v>
      </c>
    </row>
    <row r="45" spans="1:13" x14ac:dyDescent="0.15">
      <c r="B45" s="7">
        <v>44</v>
      </c>
      <c r="C45" s="5" t="str">
        <f>IF(一覧様式!B54=0,"",計算シート!$H$5)</f>
        <v/>
      </c>
      <c r="D45" s="5" t="str">
        <f>IF(一覧様式!B54=0," ",一覧様式!B54)</f>
        <v xml:space="preserve"> </v>
      </c>
      <c r="E45" s="5" t="str">
        <f>IF(一覧様式!H54=0," ",IF(一覧様式!H54="男",1)+IF(一覧様式!H54="女",2))</f>
        <v xml:space="preserve"> </v>
      </c>
      <c r="F45" s="6" t="str">
        <f>CONCATENATE(一覧様式!C54," ",一覧様式!D54)</f>
        <v xml:space="preserve"> </v>
      </c>
      <c r="G45" s="6" t="str">
        <f>CONCATENATE(一覧様式!E54," ",一覧様式!F54)</f>
        <v xml:space="preserve"> </v>
      </c>
      <c r="H45" s="6" t="str">
        <f>IF(一覧様式!$C54=0," ",一覧様式!$C$3)</f>
        <v xml:space="preserve"> </v>
      </c>
      <c r="I45" s="6" t="str">
        <f>IF(一覧様式!G54=0," ",一覧様式!G54)</f>
        <v xml:space="preserve"> </v>
      </c>
      <c r="J45" s="6" t="str">
        <f>CONCATENATE(一覧様式!I54,一覧様式!J54)</f>
        <v/>
      </c>
      <c r="K45" s="6" t="str">
        <f>IF(一覧様式!K54=0," ",一覧様式!K54)</f>
        <v xml:space="preserve"> </v>
      </c>
      <c r="L45" s="6" t="str">
        <f>IF(一覧様式!L54=0," ",一覧様式!L54)</f>
        <v xml:space="preserve"> </v>
      </c>
      <c r="M45" s="20" t="str">
        <f>IF(一覧様式!M54=0," ",一覧様式!M54)</f>
        <v xml:space="preserve"> </v>
      </c>
    </row>
    <row r="46" spans="1:13" x14ac:dyDescent="0.15">
      <c r="B46" s="10">
        <v>45</v>
      </c>
      <c r="C46" s="11" t="str">
        <f>IF(一覧様式!B55=0,"",計算シート!$H$5)</f>
        <v/>
      </c>
      <c r="D46" s="11" t="str">
        <f>IF(一覧様式!B55=0," ",一覧様式!B55)</f>
        <v xml:space="preserve"> </v>
      </c>
      <c r="E46" s="11" t="str">
        <f>IF(一覧様式!H55=0," ",IF(一覧様式!H55="男",1)+IF(一覧様式!H55="女",2))</f>
        <v xml:space="preserve"> </v>
      </c>
      <c r="F46" s="12" t="str">
        <f>CONCATENATE(一覧様式!C55," ",一覧様式!D55)</f>
        <v xml:space="preserve"> </v>
      </c>
      <c r="G46" s="12" t="str">
        <f>CONCATENATE(一覧様式!E55," ",一覧様式!F55)</f>
        <v xml:space="preserve"> </v>
      </c>
      <c r="H46" s="12" t="str">
        <f>IF(一覧様式!$C55=0," ",一覧様式!$C$3)</f>
        <v xml:space="preserve"> </v>
      </c>
      <c r="I46" s="12" t="str">
        <f>IF(一覧様式!G55=0," ",一覧様式!G55)</f>
        <v xml:space="preserve"> </v>
      </c>
      <c r="J46" s="12" t="str">
        <f>CONCATENATE(一覧様式!I55,一覧様式!J55)</f>
        <v/>
      </c>
      <c r="K46" s="12" t="str">
        <f>IF(一覧様式!K55=0," ",一覧様式!K55)</f>
        <v xml:space="preserve"> </v>
      </c>
      <c r="L46" s="6" t="str">
        <f>IF(一覧様式!L55=0," ",一覧様式!L55)</f>
        <v xml:space="preserve"> </v>
      </c>
      <c r="M46" s="20" t="str">
        <f>IF(一覧様式!M55=0," ",一覧様式!M55)</f>
        <v xml:space="preserve"> </v>
      </c>
    </row>
    <row r="47" spans="1:13" x14ac:dyDescent="0.15">
      <c r="A47" s="1" t="s">
        <v>46</v>
      </c>
      <c r="B47" s="13">
        <v>1</v>
      </c>
      <c r="C47" s="14" t="str">
        <f>IF(一覧様式!B11=0,"",計算シート!$H$5)</f>
        <v/>
      </c>
      <c r="D47" s="14" t="str">
        <f>IF(一覧様式!B11=0," ",一覧様式!B11)</f>
        <v xml:space="preserve"> </v>
      </c>
      <c r="E47" s="14" t="str">
        <f>IF(一覧様式!H11=0," ",IF(一覧様式!H11="男",1)+IF(一覧様式!H11="女",2))</f>
        <v xml:space="preserve"> </v>
      </c>
      <c r="F47" s="15" t="str">
        <f>CONCATENATE(一覧様式!C11," ",一覧様式!D11)</f>
        <v xml:space="preserve"> </v>
      </c>
      <c r="G47" s="15" t="str">
        <f>CONCATENATE(一覧様式!E11," ",一覧様式!F11)</f>
        <v xml:space="preserve"> </v>
      </c>
      <c r="H47" s="15" t="str">
        <f>IF(一覧様式!$C11=0," ",一覧様式!$C$3)</f>
        <v xml:space="preserve"> </v>
      </c>
      <c r="I47" s="15" t="str">
        <f>IF(一覧様式!G11=0," ",一覧様式!G11)</f>
        <v xml:space="preserve"> </v>
      </c>
      <c r="J47" s="15" t="str">
        <f>CONCATENATE(一覧様式!N11,一覧様式!O11)</f>
        <v/>
      </c>
      <c r="K47" s="15" t="str">
        <f>IF(一覧様式!P11=0," ",一覧様式!P11)</f>
        <v xml:space="preserve"> </v>
      </c>
      <c r="L47" s="15" t="str">
        <f>IF(一覧様式!Q11=0," ",一覧様式!Q11)</f>
        <v xml:space="preserve"> </v>
      </c>
      <c r="M47" s="21" t="str">
        <f>IF(一覧様式!R11=0," ",一覧様式!R11)</f>
        <v xml:space="preserve"> </v>
      </c>
    </row>
    <row r="48" spans="1:13" x14ac:dyDescent="0.15">
      <c r="B48" s="16">
        <v>2</v>
      </c>
      <c r="C48" s="5" t="str">
        <f>IF(一覧様式!B12=0,"",計算シート!$H$5)</f>
        <v/>
      </c>
      <c r="D48" s="5" t="str">
        <f>IF(一覧様式!B12=0," ",一覧様式!B12)</f>
        <v xml:space="preserve"> </v>
      </c>
      <c r="E48" s="5" t="str">
        <f>IF(一覧様式!H12=0," ",IF(一覧様式!H12="男",1)+IF(一覧様式!H12="女",2))</f>
        <v xml:space="preserve"> </v>
      </c>
      <c r="F48" s="6" t="str">
        <f>CONCATENATE(一覧様式!C12," ",一覧様式!D12)</f>
        <v xml:space="preserve"> </v>
      </c>
      <c r="G48" s="6" t="str">
        <f>CONCATENATE(一覧様式!E12," ",一覧様式!F12)</f>
        <v xml:space="preserve"> </v>
      </c>
      <c r="H48" s="6" t="str">
        <f>IF(一覧様式!$C12=0," ",一覧様式!$C$3)</f>
        <v xml:space="preserve"> </v>
      </c>
      <c r="I48" s="6" t="str">
        <f>IF(一覧様式!G12=0," ",一覧様式!G12)</f>
        <v xml:space="preserve"> </v>
      </c>
      <c r="J48" s="6" t="str">
        <f>CONCATENATE(一覧様式!N12,一覧様式!O12)</f>
        <v/>
      </c>
      <c r="K48" s="6" t="str">
        <f>IF(一覧様式!P12=0," ",一覧様式!P12)</f>
        <v xml:space="preserve"> </v>
      </c>
      <c r="L48" s="6" t="str">
        <f>IF(一覧様式!Q12=0," ",一覧様式!Q12)</f>
        <v xml:space="preserve"> </v>
      </c>
      <c r="M48" s="20" t="str">
        <f>IF(一覧様式!R12=0," ",一覧様式!R12)</f>
        <v xml:space="preserve"> </v>
      </c>
    </row>
    <row r="49" spans="2:13" x14ac:dyDescent="0.15">
      <c r="B49" s="16">
        <v>3</v>
      </c>
      <c r="C49" s="5" t="str">
        <f>IF(一覧様式!B13=0,"",計算シート!$H$5)</f>
        <v/>
      </c>
      <c r="D49" s="5" t="str">
        <f>IF(一覧様式!B13=0," ",一覧様式!B13)</f>
        <v xml:space="preserve"> </v>
      </c>
      <c r="E49" s="5" t="str">
        <f>IF(一覧様式!H13=0," ",IF(一覧様式!H13="男",1)+IF(一覧様式!H13="女",2))</f>
        <v xml:space="preserve"> </v>
      </c>
      <c r="F49" s="6" t="str">
        <f>CONCATENATE(一覧様式!C13," ",一覧様式!D13)</f>
        <v xml:space="preserve"> </v>
      </c>
      <c r="G49" s="6" t="str">
        <f>CONCATENATE(一覧様式!E13," ",一覧様式!F13)</f>
        <v xml:space="preserve"> </v>
      </c>
      <c r="H49" s="6" t="str">
        <f>IF(一覧様式!$C13=0," ",一覧様式!$C$3)</f>
        <v xml:space="preserve"> </v>
      </c>
      <c r="I49" s="6" t="str">
        <f>IF(一覧様式!G13=0," ",一覧様式!G13)</f>
        <v xml:space="preserve"> </v>
      </c>
      <c r="J49" s="6" t="str">
        <f>CONCATENATE(一覧様式!N13,一覧様式!O13)</f>
        <v/>
      </c>
      <c r="K49" s="6" t="str">
        <f>IF(一覧様式!P13=0," ",一覧様式!P13)</f>
        <v xml:space="preserve"> </v>
      </c>
      <c r="L49" s="6" t="str">
        <f>IF(一覧様式!Q13=0," ",一覧様式!Q13)</f>
        <v xml:space="preserve"> </v>
      </c>
      <c r="M49" s="20" t="str">
        <f>IF(一覧様式!R13=0," ",一覧様式!R13)</f>
        <v xml:space="preserve"> </v>
      </c>
    </row>
    <row r="50" spans="2:13" x14ac:dyDescent="0.15">
      <c r="B50" s="16">
        <v>4</v>
      </c>
      <c r="C50" s="5" t="str">
        <f>IF(一覧様式!B14=0,"",計算シート!$H$5)</f>
        <v/>
      </c>
      <c r="D50" s="5" t="str">
        <f>IF(一覧様式!B14=0," ",一覧様式!B14)</f>
        <v xml:space="preserve"> </v>
      </c>
      <c r="E50" s="5" t="str">
        <f>IF(一覧様式!H14=0," ",IF(一覧様式!H14="男",1)+IF(一覧様式!H14="女",2))</f>
        <v xml:space="preserve"> </v>
      </c>
      <c r="F50" s="6" t="str">
        <f>CONCATENATE(一覧様式!C14," ",一覧様式!D14)</f>
        <v xml:space="preserve"> </v>
      </c>
      <c r="G50" s="6" t="str">
        <f>CONCATENATE(一覧様式!E14," ",一覧様式!F14)</f>
        <v xml:space="preserve"> </v>
      </c>
      <c r="H50" s="6" t="str">
        <f>IF(一覧様式!$C14=0," ",一覧様式!$C$3)</f>
        <v xml:space="preserve"> </v>
      </c>
      <c r="I50" s="6" t="str">
        <f>IF(一覧様式!G14=0," ",一覧様式!G14)</f>
        <v xml:space="preserve"> </v>
      </c>
      <c r="J50" s="6" t="str">
        <f>CONCATENATE(一覧様式!N14,一覧様式!O14)</f>
        <v/>
      </c>
      <c r="K50" s="6" t="str">
        <f>IF(一覧様式!P14=0," ",一覧様式!P14)</f>
        <v xml:space="preserve"> </v>
      </c>
      <c r="L50" s="6" t="str">
        <f>IF(一覧様式!Q14=0," ",一覧様式!Q14)</f>
        <v xml:space="preserve"> </v>
      </c>
      <c r="M50" s="20" t="str">
        <f>IF(一覧様式!R14=0," ",一覧様式!R14)</f>
        <v xml:space="preserve"> </v>
      </c>
    </row>
    <row r="51" spans="2:13" x14ac:dyDescent="0.15">
      <c r="B51" s="17">
        <v>5</v>
      </c>
      <c r="C51" s="5" t="str">
        <f>IF(一覧様式!B15=0,"",計算シート!$H$5)</f>
        <v/>
      </c>
      <c r="D51" s="5" t="str">
        <f>IF(一覧様式!B15=0," ",一覧様式!B15)</f>
        <v xml:space="preserve"> </v>
      </c>
      <c r="E51" s="5" t="str">
        <f>IF(一覧様式!H15=0," ",IF(一覧様式!H15="男",1)+IF(一覧様式!H15="女",2))</f>
        <v xml:space="preserve"> </v>
      </c>
      <c r="F51" s="6" t="str">
        <f>CONCATENATE(一覧様式!C15," ",一覧様式!D15)</f>
        <v xml:space="preserve"> </v>
      </c>
      <c r="G51" s="6" t="str">
        <f>CONCATENATE(一覧様式!E15," ",一覧様式!F15)</f>
        <v xml:space="preserve"> </v>
      </c>
      <c r="H51" s="6" t="str">
        <f>IF(一覧様式!$C15=0," ",一覧様式!$C$3)</f>
        <v xml:space="preserve"> </v>
      </c>
      <c r="I51" s="6" t="str">
        <f>IF(一覧様式!G15=0," ",一覧様式!G15)</f>
        <v xml:space="preserve"> </v>
      </c>
      <c r="J51" s="6" t="str">
        <f>CONCATENATE(一覧様式!N15,一覧様式!O15)</f>
        <v/>
      </c>
      <c r="K51" s="6" t="str">
        <f>IF(一覧様式!P15=0," ",一覧様式!P15)</f>
        <v xml:space="preserve"> </v>
      </c>
      <c r="L51" s="6" t="str">
        <f>IF(一覧様式!Q15=0," ",一覧様式!Q15)</f>
        <v xml:space="preserve"> </v>
      </c>
      <c r="M51" s="20" t="str">
        <f>IF(一覧様式!R15=0," ",一覧様式!R15)</f>
        <v xml:space="preserve"> </v>
      </c>
    </row>
    <row r="52" spans="2:13" x14ac:dyDescent="0.15">
      <c r="B52" s="18">
        <v>6</v>
      </c>
      <c r="C52" s="5" t="str">
        <f>IF(一覧様式!B16=0,"",計算シート!$H$5)</f>
        <v/>
      </c>
      <c r="D52" s="5" t="str">
        <f>IF(一覧様式!B16=0," ",一覧様式!B16)</f>
        <v xml:space="preserve"> </v>
      </c>
      <c r="E52" s="5" t="str">
        <f>IF(一覧様式!H16=0," ",IF(一覧様式!H16="男",1)+IF(一覧様式!H16="女",2))</f>
        <v xml:space="preserve"> </v>
      </c>
      <c r="F52" s="6" t="str">
        <f>CONCATENATE(一覧様式!C16," ",一覧様式!D16)</f>
        <v xml:space="preserve"> </v>
      </c>
      <c r="G52" s="6" t="str">
        <f>CONCATENATE(一覧様式!E16," ",一覧様式!F16)</f>
        <v xml:space="preserve"> </v>
      </c>
      <c r="H52" s="6" t="str">
        <f>IF(一覧様式!$C16=0," ",一覧様式!$C$3)</f>
        <v xml:space="preserve"> </v>
      </c>
      <c r="I52" s="6" t="str">
        <f>IF(一覧様式!G16=0," ",一覧様式!G16)</f>
        <v xml:space="preserve"> </v>
      </c>
      <c r="J52" s="6" t="str">
        <f>CONCATENATE(一覧様式!N16,一覧様式!O16)</f>
        <v/>
      </c>
      <c r="K52" s="6" t="str">
        <f>IF(一覧様式!P16=0," ",一覧様式!P16)</f>
        <v xml:space="preserve"> </v>
      </c>
      <c r="L52" s="6" t="str">
        <f>IF(一覧様式!Q16=0," ",一覧様式!Q16)</f>
        <v xml:space="preserve"> </v>
      </c>
      <c r="M52" s="20" t="str">
        <f>IF(一覧様式!R16=0," ",一覧様式!R16)</f>
        <v xml:space="preserve"> </v>
      </c>
    </row>
    <row r="53" spans="2:13" x14ac:dyDescent="0.15">
      <c r="B53" s="16">
        <v>7</v>
      </c>
      <c r="C53" s="5" t="str">
        <f>IF(一覧様式!B17=0,"",計算シート!$H$5)</f>
        <v/>
      </c>
      <c r="D53" s="5" t="str">
        <f>IF(一覧様式!B17=0," ",一覧様式!B17)</f>
        <v xml:space="preserve"> </v>
      </c>
      <c r="E53" s="5" t="str">
        <f>IF(一覧様式!H17=0," ",IF(一覧様式!H17="男",1)+IF(一覧様式!H17="女",2))</f>
        <v xml:space="preserve"> </v>
      </c>
      <c r="F53" s="6" t="str">
        <f>CONCATENATE(一覧様式!C17," ",一覧様式!D17)</f>
        <v xml:space="preserve"> </v>
      </c>
      <c r="G53" s="6" t="str">
        <f>CONCATENATE(一覧様式!E17," ",一覧様式!F17)</f>
        <v xml:space="preserve"> </v>
      </c>
      <c r="H53" s="6" t="str">
        <f>IF(一覧様式!$C17=0," ",一覧様式!$C$3)</f>
        <v xml:space="preserve"> </v>
      </c>
      <c r="I53" s="6" t="str">
        <f>IF(一覧様式!G17=0," ",一覧様式!G17)</f>
        <v xml:space="preserve"> </v>
      </c>
      <c r="J53" s="6" t="str">
        <f>CONCATENATE(一覧様式!N17,一覧様式!O17)</f>
        <v/>
      </c>
      <c r="K53" s="6" t="str">
        <f>IF(一覧様式!P17=0," ",一覧様式!P17)</f>
        <v xml:space="preserve"> </v>
      </c>
      <c r="L53" s="6" t="str">
        <f>IF(一覧様式!Q17=0," ",一覧様式!Q17)</f>
        <v xml:space="preserve"> </v>
      </c>
      <c r="M53" s="20" t="str">
        <f>IF(一覧様式!R17=0," ",一覧様式!R17)</f>
        <v xml:space="preserve"> </v>
      </c>
    </row>
    <row r="54" spans="2:13" x14ac:dyDescent="0.15">
      <c r="B54" s="16">
        <v>8</v>
      </c>
      <c r="C54" s="5" t="str">
        <f>IF(一覧様式!B18=0,"",計算シート!$H$5)</f>
        <v/>
      </c>
      <c r="D54" s="5" t="str">
        <f>IF(一覧様式!B18=0," ",一覧様式!B18)</f>
        <v xml:space="preserve"> </v>
      </c>
      <c r="E54" s="5" t="str">
        <f>IF(一覧様式!H18=0," ",IF(一覧様式!H18="男",1)+IF(一覧様式!H18="女",2))</f>
        <v xml:space="preserve"> </v>
      </c>
      <c r="F54" s="6" t="str">
        <f>CONCATENATE(一覧様式!C18," ",一覧様式!D18)</f>
        <v xml:space="preserve"> </v>
      </c>
      <c r="G54" s="6" t="str">
        <f>CONCATENATE(一覧様式!E18," ",一覧様式!F18)</f>
        <v xml:space="preserve"> </v>
      </c>
      <c r="H54" s="6" t="str">
        <f>IF(一覧様式!$C18=0," ",一覧様式!$C$3)</f>
        <v xml:space="preserve"> </v>
      </c>
      <c r="I54" s="6" t="str">
        <f>IF(一覧様式!G18=0," ",一覧様式!G18)</f>
        <v xml:space="preserve"> </v>
      </c>
      <c r="J54" s="6" t="str">
        <f>CONCATENATE(一覧様式!N18,一覧様式!O18)</f>
        <v/>
      </c>
      <c r="K54" s="6" t="str">
        <f>IF(一覧様式!P18=0," ",一覧様式!P18)</f>
        <v xml:space="preserve"> </v>
      </c>
      <c r="L54" s="6" t="str">
        <f>IF(一覧様式!Q18=0," ",一覧様式!Q18)</f>
        <v xml:space="preserve"> </v>
      </c>
      <c r="M54" s="20" t="str">
        <f>IF(一覧様式!R18=0," ",一覧様式!R18)</f>
        <v xml:space="preserve"> </v>
      </c>
    </row>
    <row r="55" spans="2:13" x14ac:dyDescent="0.15">
      <c r="B55" s="16">
        <v>9</v>
      </c>
      <c r="C55" s="5" t="str">
        <f>IF(一覧様式!B19=0,"",計算シート!$H$5)</f>
        <v/>
      </c>
      <c r="D55" s="5" t="str">
        <f>IF(一覧様式!B19=0," ",一覧様式!B19)</f>
        <v xml:space="preserve"> </v>
      </c>
      <c r="E55" s="5" t="str">
        <f>IF(一覧様式!H19=0," ",IF(一覧様式!H19="男",1)+IF(一覧様式!H19="女",2))</f>
        <v xml:space="preserve"> </v>
      </c>
      <c r="F55" s="6" t="str">
        <f>CONCATENATE(一覧様式!C19," ",一覧様式!D19)</f>
        <v xml:space="preserve"> </v>
      </c>
      <c r="G55" s="6" t="str">
        <f>CONCATENATE(一覧様式!E19," ",一覧様式!F19)</f>
        <v xml:space="preserve"> </v>
      </c>
      <c r="H55" s="6" t="str">
        <f>IF(一覧様式!$C19=0," ",一覧様式!$C$3)</f>
        <v xml:space="preserve"> </v>
      </c>
      <c r="I55" s="6" t="str">
        <f>IF(一覧様式!G19=0," ",一覧様式!G19)</f>
        <v xml:space="preserve"> </v>
      </c>
      <c r="J55" s="6" t="str">
        <f>CONCATENATE(一覧様式!N19,一覧様式!O19)</f>
        <v/>
      </c>
      <c r="K55" s="6" t="str">
        <f>IF(一覧様式!P19=0," ",一覧様式!P19)</f>
        <v xml:space="preserve"> </v>
      </c>
      <c r="L55" s="6" t="str">
        <f>IF(一覧様式!Q19=0," ",一覧様式!Q19)</f>
        <v xml:space="preserve"> </v>
      </c>
      <c r="M55" s="20" t="str">
        <f>IF(一覧様式!R19=0," ",一覧様式!R19)</f>
        <v xml:space="preserve"> </v>
      </c>
    </row>
    <row r="56" spans="2:13" x14ac:dyDescent="0.15">
      <c r="B56" s="17">
        <v>10</v>
      </c>
      <c r="C56" s="5" t="str">
        <f>IF(一覧様式!B20=0,"",計算シート!$H$5)</f>
        <v/>
      </c>
      <c r="D56" s="5" t="str">
        <f>IF(一覧様式!B20=0," ",一覧様式!B20)</f>
        <v xml:space="preserve"> </v>
      </c>
      <c r="E56" s="5" t="str">
        <f>IF(一覧様式!H20=0," ",IF(一覧様式!H20="男",1)+IF(一覧様式!H20="女",2))</f>
        <v xml:space="preserve"> </v>
      </c>
      <c r="F56" s="6" t="str">
        <f>CONCATENATE(一覧様式!C20," ",一覧様式!D20)</f>
        <v xml:space="preserve"> </v>
      </c>
      <c r="G56" s="6" t="str">
        <f>CONCATENATE(一覧様式!E20," ",一覧様式!F20)</f>
        <v xml:space="preserve"> </v>
      </c>
      <c r="H56" s="6" t="str">
        <f>IF(一覧様式!$C20=0," ",一覧様式!$C$3)</f>
        <v xml:space="preserve"> </v>
      </c>
      <c r="I56" s="6" t="str">
        <f>IF(一覧様式!G20=0," ",一覧様式!G20)</f>
        <v xml:space="preserve"> </v>
      </c>
      <c r="J56" s="6" t="str">
        <f>CONCATENATE(一覧様式!N20,一覧様式!O20)</f>
        <v/>
      </c>
      <c r="K56" s="6" t="str">
        <f>IF(一覧様式!P20=0," ",一覧様式!P20)</f>
        <v xml:space="preserve"> </v>
      </c>
      <c r="L56" s="6" t="str">
        <f>IF(一覧様式!Q20=0," ",一覧様式!Q20)</f>
        <v xml:space="preserve"> </v>
      </c>
      <c r="M56" s="20" t="str">
        <f>IF(一覧様式!R20=0," ",一覧様式!R20)</f>
        <v xml:space="preserve"> </v>
      </c>
    </row>
    <row r="57" spans="2:13" x14ac:dyDescent="0.15">
      <c r="B57" s="18">
        <v>11</v>
      </c>
      <c r="C57" s="5" t="str">
        <f>IF(一覧様式!B21=0,"",計算シート!$H$5)</f>
        <v/>
      </c>
      <c r="D57" s="5" t="str">
        <f>IF(一覧様式!B21=0," ",一覧様式!B21)</f>
        <v xml:space="preserve"> </v>
      </c>
      <c r="E57" s="5" t="str">
        <f>IF(一覧様式!H21=0," ",IF(一覧様式!H21="男",1)+IF(一覧様式!H21="女",2))</f>
        <v xml:space="preserve"> </v>
      </c>
      <c r="F57" s="6" t="str">
        <f>CONCATENATE(一覧様式!C21," ",一覧様式!D21)</f>
        <v xml:space="preserve"> </v>
      </c>
      <c r="G57" s="6" t="str">
        <f>CONCATENATE(一覧様式!E21," ",一覧様式!F21)</f>
        <v xml:space="preserve"> </v>
      </c>
      <c r="H57" s="6" t="str">
        <f>IF(一覧様式!$C21=0," ",一覧様式!$C$3)</f>
        <v xml:space="preserve"> </v>
      </c>
      <c r="I57" s="6" t="str">
        <f>IF(一覧様式!G21=0," ",一覧様式!G21)</f>
        <v xml:space="preserve"> </v>
      </c>
      <c r="J57" s="6" t="str">
        <f>CONCATENATE(一覧様式!N21,一覧様式!O21)</f>
        <v/>
      </c>
      <c r="K57" s="6" t="str">
        <f>IF(一覧様式!P21=0," ",一覧様式!P21)</f>
        <v xml:space="preserve"> </v>
      </c>
      <c r="L57" s="6" t="str">
        <f>IF(一覧様式!Q21=0," ",一覧様式!Q21)</f>
        <v xml:space="preserve"> </v>
      </c>
      <c r="M57" s="20" t="str">
        <f>IF(一覧様式!R21=0," ",一覧様式!R21)</f>
        <v xml:space="preserve"> </v>
      </c>
    </row>
    <row r="58" spans="2:13" x14ac:dyDescent="0.15">
      <c r="B58" s="16">
        <v>12</v>
      </c>
      <c r="C58" s="5" t="str">
        <f>IF(一覧様式!B22=0,"",計算シート!$H$5)</f>
        <v/>
      </c>
      <c r="D58" s="5" t="str">
        <f>IF(一覧様式!B22=0," ",一覧様式!B22)</f>
        <v xml:space="preserve"> </v>
      </c>
      <c r="E58" s="5" t="str">
        <f>IF(一覧様式!H22=0," ",IF(一覧様式!H22="男",1)+IF(一覧様式!H22="女",2))</f>
        <v xml:space="preserve"> </v>
      </c>
      <c r="F58" s="6" t="str">
        <f>CONCATENATE(一覧様式!C22," ",一覧様式!D22)</f>
        <v xml:space="preserve"> </v>
      </c>
      <c r="G58" s="6" t="str">
        <f>CONCATENATE(一覧様式!E22," ",一覧様式!F22)</f>
        <v xml:space="preserve"> </v>
      </c>
      <c r="H58" s="6" t="str">
        <f>IF(一覧様式!$C22=0," ",一覧様式!$C$3)</f>
        <v xml:space="preserve"> </v>
      </c>
      <c r="I58" s="6" t="str">
        <f>IF(一覧様式!G22=0," ",一覧様式!G22)</f>
        <v xml:space="preserve"> </v>
      </c>
      <c r="J58" s="6" t="str">
        <f>CONCATENATE(一覧様式!N22,一覧様式!O22)</f>
        <v/>
      </c>
      <c r="K58" s="6" t="str">
        <f>IF(一覧様式!P22=0," ",一覧様式!P22)</f>
        <v xml:space="preserve"> </v>
      </c>
      <c r="L58" s="6" t="str">
        <f>IF(一覧様式!Q22=0," ",一覧様式!Q22)</f>
        <v xml:space="preserve"> </v>
      </c>
      <c r="M58" s="20" t="str">
        <f>IF(一覧様式!R22=0," ",一覧様式!R22)</f>
        <v xml:space="preserve"> </v>
      </c>
    </row>
    <row r="59" spans="2:13" x14ac:dyDescent="0.15">
      <c r="B59" s="16">
        <v>13</v>
      </c>
      <c r="C59" s="5" t="str">
        <f>IF(一覧様式!B23=0,"",計算シート!$H$5)</f>
        <v/>
      </c>
      <c r="D59" s="5" t="str">
        <f>IF(一覧様式!B23=0," ",一覧様式!B23)</f>
        <v xml:space="preserve"> </v>
      </c>
      <c r="E59" s="5" t="str">
        <f>IF(一覧様式!H23=0," ",IF(一覧様式!H23="男",1)+IF(一覧様式!H23="女",2))</f>
        <v xml:space="preserve"> </v>
      </c>
      <c r="F59" s="6" t="str">
        <f>CONCATENATE(一覧様式!C23," ",一覧様式!D23)</f>
        <v xml:space="preserve"> </v>
      </c>
      <c r="G59" s="6" t="str">
        <f>CONCATENATE(一覧様式!E23," ",一覧様式!F23)</f>
        <v xml:space="preserve"> </v>
      </c>
      <c r="H59" s="6" t="str">
        <f>IF(一覧様式!$C23=0," ",一覧様式!$C$3)</f>
        <v xml:space="preserve"> </v>
      </c>
      <c r="I59" s="6" t="str">
        <f>IF(一覧様式!G23=0," ",一覧様式!G23)</f>
        <v xml:space="preserve"> </v>
      </c>
      <c r="J59" s="6" t="str">
        <f>CONCATENATE(一覧様式!N23,一覧様式!O23)</f>
        <v/>
      </c>
      <c r="K59" s="6" t="str">
        <f>IF(一覧様式!P23=0," ",一覧様式!P23)</f>
        <v xml:space="preserve"> </v>
      </c>
      <c r="L59" s="6" t="str">
        <f>IF(一覧様式!Q23=0," ",一覧様式!Q23)</f>
        <v xml:space="preserve"> </v>
      </c>
      <c r="M59" s="20" t="str">
        <f>IF(一覧様式!R23=0," ",一覧様式!R23)</f>
        <v xml:space="preserve"> </v>
      </c>
    </row>
    <row r="60" spans="2:13" x14ac:dyDescent="0.15">
      <c r="B60" s="16">
        <v>14</v>
      </c>
      <c r="C60" s="5" t="str">
        <f>IF(一覧様式!B24=0,"",計算シート!$H$5)</f>
        <v/>
      </c>
      <c r="D60" s="5" t="str">
        <f>IF(一覧様式!B24=0," ",一覧様式!B24)</f>
        <v xml:space="preserve"> </v>
      </c>
      <c r="E60" s="5" t="str">
        <f>IF(一覧様式!H24=0," ",IF(一覧様式!H24="男",1)+IF(一覧様式!H24="女",2))</f>
        <v xml:space="preserve"> </v>
      </c>
      <c r="F60" s="6" t="str">
        <f>CONCATENATE(一覧様式!C24," ",一覧様式!D24)</f>
        <v xml:space="preserve"> </v>
      </c>
      <c r="G60" s="6" t="str">
        <f>CONCATENATE(一覧様式!E24," ",一覧様式!F24)</f>
        <v xml:space="preserve"> </v>
      </c>
      <c r="H60" s="6" t="str">
        <f>IF(一覧様式!$C24=0," ",一覧様式!$C$3)</f>
        <v xml:space="preserve"> </v>
      </c>
      <c r="I60" s="6" t="str">
        <f>IF(一覧様式!G24=0," ",一覧様式!G24)</f>
        <v xml:space="preserve"> </v>
      </c>
      <c r="J60" s="6" t="str">
        <f>CONCATENATE(一覧様式!N24,一覧様式!O24)</f>
        <v/>
      </c>
      <c r="K60" s="6" t="str">
        <f>IF(一覧様式!P24=0," ",一覧様式!P24)</f>
        <v xml:space="preserve"> </v>
      </c>
      <c r="L60" s="6" t="str">
        <f>IF(一覧様式!Q24=0," ",一覧様式!Q24)</f>
        <v xml:space="preserve"> </v>
      </c>
      <c r="M60" s="20" t="str">
        <f>IF(一覧様式!R24=0," ",一覧様式!R24)</f>
        <v xml:space="preserve"> </v>
      </c>
    </row>
    <row r="61" spans="2:13" x14ac:dyDescent="0.15">
      <c r="B61" s="17">
        <v>15</v>
      </c>
      <c r="C61" s="5" t="str">
        <f>IF(一覧様式!B25=0,"",計算シート!$H$5)</f>
        <v/>
      </c>
      <c r="D61" s="5" t="str">
        <f>IF(一覧様式!B25=0," ",一覧様式!B25)</f>
        <v xml:space="preserve"> </v>
      </c>
      <c r="E61" s="5" t="str">
        <f>IF(一覧様式!H25=0," ",IF(一覧様式!H25="男",1)+IF(一覧様式!H25="女",2))</f>
        <v xml:space="preserve"> </v>
      </c>
      <c r="F61" s="6" t="str">
        <f>CONCATENATE(一覧様式!C25," ",一覧様式!D25)</f>
        <v xml:space="preserve"> </v>
      </c>
      <c r="G61" s="6" t="str">
        <f>CONCATENATE(一覧様式!E25," ",一覧様式!F25)</f>
        <v xml:space="preserve"> </v>
      </c>
      <c r="H61" s="6" t="str">
        <f>IF(一覧様式!$C25=0," ",一覧様式!$C$3)</f>
        <v xml:space="preserve"> </v>
      </c>
      <c r="I61" s="6" t="str">
        <f>IF(一覧様式!G25=0," ",一覧様式!G25)</f>
        <v xml:space="preserve"> </v>
      </c>
      <c r="J61" s="6" t="str">
        <f>CONCATENATE(一覧様式!N25,一覧様式!O25)</f>
        <v/>
      </c>
      <c r="K61" s="6" t="str">
        <f>IF(一覧様式!P25=0," ",一覧様式!P25)</f>
        <v xml:space="preserve"> </v>
      </c>
      <c r="L61" s="6" t="str">
        <f>IF(一覧様式!Q25=0," ",一覧様式!Q25)</f>
        <v xml:space="preserve"> </v>
      </c>
      <c r="M61" s="20" t="str">
        <f>IF(一覧様式!R25=0," ",一覧様式!R25)</f>
        <v xml:space="preserve"> </v>
      </c>
    </row>
    <row r="62" spans="2:13" x14ac:dyDescent="0.15">
      <c r="B62" s="18">
        <v>16</v>
      </c>
      <c r="C62" s="5" t="str">
        <f>IF(一覧様式!B26=0,"",計算シート!$H$5)</f>
        <v/>
      </c>
      <c r="D62" s="5" t="str">
        <f>IF(一覧様式!B26=0," ",一覧様式!B26)</f>
        <v xml:space="preserve"> </v>
      </c>
      <c r="E62" s="5" t="str">
        <f>IF(一覧様式!H26=0," ",IF(一覧様式!H26="男",1)+IF(一覧様式!H26="女",2))</f>
        <v xml:space="preserve"> </v>
      </c>
      <c r="F62" s="6" t="str">
        <f>CONCATENATE(一覧様式!C26," ",一覧様式!D26)</f>
        <v xml:space="preserve"> </v>
      </c>
      <c r="G62" s="6" t="str">
        <f>CONCATENATE(一覧様式!E26," ",一覧様式!F26)</f>
        <v xml:space="preserve"> </v>
      </c>
      <c r="H62" s="6" t="str">
        <f>IF(一覧様式!$C26=0," ",一覧様式!$C$3)</f>
        <v xml:space="preserve"> </v>
      </c>
      <c r="I62" s="6" t="str">
        <f>IF(一覧様式!G26=0," ",一覧様式!G26)</f>
        <v xml:space="preserve"> </v>
      </c>
      <c r="J62" s="6" t="str">
        <f>CONCATENATE(一覧様式!N26,一覧様式!O26)</f>
        <v/>
      </c>
      <c r="K62" s="6" t="str">
        <f>IF(一覧様式!P26=0," ",一覧様式!P26)</f>
        <v xml:space="preserve"> </v>
      </c>
      <c r="L62" s="6" t="str">
        <f>IF(一覧様式!Q26=0," ",一覧様式!Q26)</f>
        <v xml:space="preserve"> </v>
      </c>
      <c r="M62" s="20" t="str">
        <f>IF(一覧様式!R26=0," ",一覧様式!R26)</f>
        <v xml:space="preserve"> </v>
      </c>
    </row>
    <row r="63" spans="2:13" x14ac:dyDescent="0.15">
      <c r="B63" s="16">
        <v>17</v>
      </c>
      <c r="C63" s="5" t="str">
        <f>IF(一覧様式!B27=0,"",計算シート!$H$5)</f>
        <v/>
      </c>
      <c r="D63" s="5" t="str">
        <f>IF(一覧様式!B27=0," ",一覧様式!B27)</f>
        <v xml:space="preserve"> </v>
      </c>
      <c r="E63" s="5" t="str">
        <f>IF(一覧様式!H27=0," ",IF(一覧様式!H27="男",1)+IF(一覧様式!H27="女",2))</f>
        <v xml:space="preserve"> </v>
      </c>
      <c r="F63" s="6" t="str">
        <f>CONCATENATE(一覧様式!C27," ",一覧様式!D27)</f>
        <v xml:space="preserve"> </v>
      </c>
      <c r="G63" s="6" t="str">
        <f>CONCATENATE(一覧様式!E27," ",一覧様式!F27)</f>
        <v xml:space="preserve"> </v>
      </c>
      <c r="H63" s="6" t="str">
        <f>IF(一覧様式!$C27=0," ",一覧様式!$C$3)</f>
        <v xml:space="preserve"> </v>
      </c>
      <c r="I63" s="6" t="str">
        <f>IF(一覧様式!G27=0," ",一覧様式!G27)</f>
        <v xml:space="preserve"> </v>
      </c>
      <c r="J63" s="6" t="str">
        <f>CONCATENATE(一覧様式!N27,一覧様式!O27)</f>
        <v/>
      </c>
      <c r="K63" s="6" t="str">
        <f>IF(一覧様式!P27=0," ",一覧様式!P27)</f>
        <v xml:space="preserve"> </v>
      </c>
      <c r="L63" s="6" t="str">
        <f>IF(一覧様式!Q27=0," ",一覧様式!Q27)</f>
        <v xml:space="preserve"> </v>
      </c>
      <c r="M63" s="20" t="str">
        <f>IF(一覧様式!R27=0," ",一覧様式!R27)</f>
        <v xml:space="preserve"> </v>
      </c>
    </row>
    <row r="64" spans="2:13" x14ac:dyDescent="0.15">
      <c r="B64" s="16">
        <v>18</v>
      </c>
      <c r="C64" s="5" t="str">
        <f>IF(一覧様式!B28=0,"",計算シート!$H$5)</f>
        <v/>
      </c>
      <c r="D64" s="5" t="str">
        <f>IF(一覧様式!B28=0," ",一覧様式!B28)</f>
        <v xml:space="preserve"> </v>
      </c>
      <c r="E64" s="5" t="str">
        <f>IF(一覧様式!H28=0," ",IF(一覧様式!H28="男",1)+IF(一覧様式!H28="女",2))</f>
        <v xml:space="preserve"> </v>
      </c>
      <c r="F64" s="6" t="str">
        <f>CONCATENATE(一覧様式!C28," ",一覧様式!D28)</f>
        <v xml:space="preserve"> </v>
      </c>
      <c r="G64" s="6" t="str">
        <f>CONCATENATE(一覧様式!E28," ",一覧様式!F28)</f>
        <v xml:space="preserve"> </v>
      </c>
      <c r="H64" s="6" t="str">
        <f>IF(一覧様式!$C28=0," ",一覧様式!$C$3)</f>
        <v xml:space="preserve"> </v>
      </c>
      <c r="I64" s="6" t="str">
        <f>IF(一覧様式!G28=0," ",一覧様式!G28)</f>
        <v xml:space="preserve"> </v>
      </c>
      <c r="J64" s="6" t="str">
        <f>CONCATENATE(一覧様式!N28,一覧様式!O28)</f>
        <v/>
      </c>
      <c r="K64" s="6" t="str">
        <f>IF(一覧様式!P28=0," ",一覧様式!P28)</f>
        <v xml:space="preserve"> </v>
      </c>
      <c r="L64" s="6" t="str">
        <f>IF(一覧様式!Q28=0," ",一覧様式!Q28)</f>
        <v xml:space="preserve"> </v>
      </c>
      <c r="M64" s="20" t="str">
        <f>IF(一覧様式!R28=0," ",一覧様式!R28)</f>
        <v xml:space="preserve"> </v>
      </c>
    </row>
    <row r="65" spans="2:13" x14ac:dyDescent="0.15">
      <c r="B65" s="16">
        <v>19</v>
      </c>
      <c r="C65" s="5" t="str">
        <f>IF(一覧様式!B29=0,"",計算シート!$H$5)</f>
        <v/>
      </c>
      <c r="D65" s="5" t="str">
        <f>IF(一覧様式!B29=0," ",一覧様式!B29)</f>
        <v xml:space="preserve"> </v>
      </c>
      <c r="E65" s="5" t="str">
        <f>IF(一覧様式!H29=0," ",IF(一覧様式!H29="男",1)+IF(一覧様式!H29="女",2))</f>
        <v xml:space="preserve"> </v>
      </c>
      <c r="F65" s="6" t="str">
        <f>CONCATENATE(一覧様式!C29," ",一覧様式!D29)</f>
        <v xml:space="preserve"> </v>
      </c>
      <c r="G65" s="6" t="str">
        <f>CONCATENATE(一覧様式!E29," ",一覧様式!F29)</f>
        <v xml:space="preserve"> </v>
      </c>
      <c r="H65" s="6" t="str">
        <f>IF(一覧様式!$C29=0," ",一覧様式!$C$3)</f>
        <v xml:space="preserve"> </v>
      </c>
      <c r="I65" s="6" t="str">
        <f>IF(一覧様式!G29=0," ",一覧様式!G29)</f>
        <v xml:space="preserve"> </v>
      </c>
      <c r="J65" s="6" t="str">
        <f>CONCATENATE(一覧様式!N29,一覧様式!O29)</f>
        <v/>
      </c>
      <c r="K65" s="6" t="str">
        <f>IF(一覧様式!P29=0," ",一覧様式!P29)</f>
        <v xml:space="preserve"> </v>
      </c>
      <c r="L65" s="6" t="str">
        <f>IF(一覧様式!Q29=0," ",一覧様式!Q29)</f>
        <v xml:space="preserve"> </v>
      </c>
      <c r="M65" s="20" t="str">
        <f>IF(一覧様式!R29=0," ",一覧様式!R29)</f>
        <v xml:space="preserve"> </v>
      </c>
    </row>
    <row r="66" spans="2:13" x14ac:dyDescent="0.15">
      <c r="B66" s="17">
        <v>20</v>
      </c>
      <c r="C66" s="5" t="str">
        <f>IF(一覧様式!B30=0,"",計算シート!$H$5)</f>
        <v/>
      </c>
      <c r="D66" s="5" t="str">
        <f>IF(一覧様式!B30=0," ",一覧様式!B30)</f>
        <v xml:space="preserve"> </v>
      </c>
      <c r="E66" s="5" t="str">
        <f>IF(一覧様式!H30=0," ",IF(一覧様式!H30="男",1)+IF(一覧様式!H30="女",2))</f>
        <v xml:space="preserve"> </v>
      </c>
      <c r="F66" s="6" t="str">
        <f>CONCATENATE(一覧様式!C30," ",一覧様式!D30)</f>
        <v xml:space="preserve"> </v>
      </c>
      <c r="G66" s="6" t="str">
        <f>CONCATENATE(一覧様式!E30," ",一覧様式!F30)</f>
        <v xml:space="preserve"> </v>
      </c>
      <c r="H66" s="6" t="str">
        <f>IF(一覧様式!$C30=0," ",一覧様式!$C$3)</f>
        <v xml:space="preserve"> </v>
      </c>
      <c r="I66" s="6" t="str">
        <f>IF(一覧様式!G30=0," ",一覧様式!G30)</f>
        <v xml:space="preserve"> </v>
      </c>
      <c r="J66" s="6" t="str">
        <f>CONCATENATE(一覧様式!N30,一覧様式!O30)</f>
        <v/>
      </c>
      <c r="K66" s="6" t="str">
        <f>IF(一覧様式!P30=0," ",一覧様式!P30)</f>
        <v xml:space="preserve"> </v>
      </c>
      <c r="L66" s="6" t="str">
        <f>IF(一覧様式!Q30=0," ",一覧様式!Q30)</f>
        <v xml:space="preserve"> </v>
      </c>
      <c r="M66" s="20" t="str">
        <f>IF(一覧様式!R30=0," ",一覧様式!R30)</f>
        <v xml:space="preserve"> </v>
      </c>
    </row>
    <row r="67" spans="2:13" x14ac:dyDescent="0.15">
      <c r="B67" s="18">
        <v>21</v>
      </c>
      <c r="C67" s="5" t="str">
        <f>IF(一覧様式!B31=0,"",計算シート!$H$5)</f>
        <v/>
      </c>
      <c r="D67" s="5" t="str">
        <f>IF(一覧様式!B31=0," ",一覧様式!B31)</f>
        <v xml:space="preserve"> </v>
      </c>
      <c r="E67" s="5" t="str">
        <f>IF(一覧様式!H31=0," ",IF(一覧様式!H31="男",1)+IF(一覧様式!H31="女",2))</f>
        <v xml:space="preserve"> </v>
      </c>
      <c r="F67" s="6" t="str">
        <f>CONCATENATE(一覧様式!C31," ",一覧様式!D31)</f>
        <v xml:space="preserve"> </v>
      </c>
      <c r="G67" s="6" t="str">
        <f>CONCATENATE(一覧様式!E31," ",一覧様式!F31)</f>
        <v xml:space="preserve"> </v>
      </c>
      <c r="H67" s="6" t="str">
        <f>IF(一覧様式!$C31=0," ",一覧様式!$C$3)</f>
        <v xml:space="preserve"> </v>
      </c>
      <c r="I67" s="6" t="str">
        <f>IF(一覧様式!G31=0," ",一覧様式!G31)</f>
        <v xml:space="preserve"> </v>
      </c>
      <c r="J67" s="6" t="str">
        <f>CONCATENATE(一覧様式!N31,一覧様式!O31)</f>
        <v/>
      </c>
      <c r="K67" s="6" t="str">
        <f>IF(一覧様式!P31=0," ",一覧様式!P31)</f>
        <v xml:space="preserve"> </v>
      </c>
      <c r="L67" s="6" t="str">
        <f>IF(一覧様式!Q31=0," ",一覧様式!Q31)</f>
        <v xml:space="preserve"> </v>
      </c>
      <c r="M67" s="20" t="str">
        <f>IF(一覧様式!R31=0," ",一覧様式!R31)</f>
        <v xml:space="preserve"> </v>
      </c>
    </row>
    <row r="68" spans="2:13" x14ac:dyDescent="0.15">
      <c r="B68" s="16">
        <v>22</v>
      </c>
      <c r="C68" s="5" t="str">
        <f>IF(一覧様式!B32=0,"",計算シート!$H$5)</f>
        <v/>
      </c>
      <c r="D68" s="5" t="str">
        <f>IF(一覧様式!B32=0," ",一覧様式!B32)</f>
        <v xml:space="preserve"> </v>
      </c>
      <c r="E68" s="5" t="str">
        <f>IF(一覧様式!H32=0," ",IF(一覧様式!H32="男",1)+IF(一覧様式!H32="女",2))</f>
        <v xml:space="preserve"> </v>
      </c>
      <c r="F68" s="6" t="str">
        <f>CONCATENATE(一覧様式!C32," ",一覧様式!D32)</f>
        <v xml:space="preserve"> </v>
      </c>
      <c r="G68" s="6" t="str">
        <f>CONCATENATE(一覧様式!E32," ",一覧様式!F32)</f>
        <v xml:space="preserve"> </v>
      </c>
      <c r="H68" s="6" t="str">
        <f>IF(一覧様式!$C32=0," ",一覧様式!$C$3)</f>
        <v xml:space="preserve"> </v>
      </c>
      <c r="I68" s="6" t="str">
        <f>IF(一覧様式!G32=0," ",一覧様式!G32)</f>
        <v xml:space="preserve"> </v>
      </c>
      <c r="J68" s="6" t="str">
        <f>CONCATENATE(一覧様式!N32,一覧様式!O32)</f>
        <v/>
      </c>
      <c r="K68" s="6" t="str">
        <f>IF(一覧様式!P32=0," ",一覧様式!P32)</f>
        <v xml:space="preserve"> </v>
      </c>
      <c r="L68" s="6" t="str">
        <f>IF(一覧様式!Q32=0," ",一覧様式!Q32)</f>
        <v xml:space="preserve"> </v>
      </c>
      <c r="M68" s="20" t="str">
        <f>IF(一覧様式!R32=0," ",一覧様式!R32)</f>
        <v xml:space="preserve"> </v>
      </c>
    </row>
    <row r="69" spans="2:13" x14ac:dyDescent="0.15">
      <c r="B69" s="16">
        <v>23</v>
      </c>
      <c r="C69" s="5" t="str">
        <f>IF(一覧様式!B33=0,"",計算シート!$H$5)</f>
        <v/>
      </c>
      <c r="D69" s="5" t="str">
        <f>IF(一覧様式!B33=0," ",一覧様式!B33)</f>
        <v xml:space="preserve"> </v>
      </c>
      <c r="E69" s="5" t="str">
        <f>IF(一覧様式!H33=0," ",IF(一覧様式!H33="男",1)+IF(一覧様式!H33="女",2))</f>
        <v xml:space="preserve"> </v>
      </c>
      <c r="F69" s="6" t="str">
        <f>CONCATENATE(一覧様式!C33," ",一覧様式!D33)</f>
        <v xml:space="preserve"> </v>
      </c>
      <c r="G69" s="6" t="str">
        <f>CONCATENATE(一覧様式!E33," ",一覧様式!F33)</f>
        <v xml:space="preserve"> </v>
      </c>
      <c r="H69" s="6" t="str">
        <f>IF(一覧様式!$C33=0," ",一覧様式!$C$3)</f>
        <v xml:space="preserve"> </v>
      </c>
      <c r="I69" s="6" t="str">
        <f>IF(一覧様式!G33=0," ",一覧様式!G33)</f>
        <v xml:space="preserve"> </v>
      </c>
      <c r="J69" s="6" t="str">
        <f>CONCATENATE(一覧様式!N33,一覧様式!O33)</f>
        <v/>
      </c>
      <c r="K69" s="6" t="str">
        <f>IF(一覧様式!P33=0," ",一覧様式!P33)</f>
        <v xml:space="preserve"> </v>
      </c>
      <c r="L69" s="6" t="str">
        <f>IF(一覧様式!Q33=0," ",一覧様式!Q33)</f>
        <v xml:space="preserve"> </v>
      </c>
      <c r="M69" s="20" t="str">
        <f>IF(一覧様式!R33=0," ",一覧様式!R33)</f>
        <v xml:space="preserve"> </v>
      </c>
    </row>
    <row r="70" spans="2:13" x14ac:dyDescent="0.15">
      <c r="B70" s="16">
        <v>24</v>
      </c>
      <c r="C70" s="5" t="str">
        <f>IF(一覧様式!B34=0,"",計算シート!$H$5)</f>
        <v/>
      </c>
      <c r="D70" s="5" t="str">
        <f>IF(一覧様式!B34=0," ",一覧様式!B34)</f>
        <v xml:space="preserve"> </v>
      </c>
      <c r="E70" s="5" t="str">
        <f>IF(一覧様式!H34=0," ",IF(一覧様式!H34="男",1)+IF(一覧様式!H34="女",2))</f>
        <v xml:space="preserve"> </v>
      </c>
      <c r="F70" s="6" t="str">
        <f>CONCATENATE(一覧様式!C34," ",一覧様式!D34)</f>
        <v xml:space="preserve"> </v>
      </c>
      <c r="G70" s="6" t="str">
        <f>CONCATENATE(一覧様式!E34," ",一覧様式!F34)</f>
        <v xml:space="preserve"> </v>
      </c>
      <c r="H70" s="6" t="str">
        <f>IF(一覧様式!$C34=0," ",一覧様式!$C$3)</f>
        <v xml:space="preserve"> </v>
      </c>
      <c r="I70" s="6" t="str">
        <f>IF(一覧様式!G34=0," ",一覧様式!G34)</f>
        <v xml:space="preserve"> </v>
      </c>
      <c r="J70" s="6" t="str">
        <f>CONCATENATE(一覧様式!N34,一覧様式!O34)</f>
        <v/>
      </c>
      <c r="K70" s="6" t="str">
        <f>IF(一覧様式!P34=0," ",一覧様式!P34)</f>
        <v xml:space="preserve"> </v>
      </c>
      <c r="L70" s="6" t="str">
        <f>IF(一覧様式!Q34=0," ",一覧様式!Q34)</f>
        <v xml:space="preserve"> </v>
      </c>
      <c r="M70" s="20" t="str">
        <f>IF(一覧様式!R34=0," ",一覧様式!R34)</f>
        <v xml:space="preserve"> </v>
      </c>
    </row>
    <row r="71" spans="2:13" x14ac:dyDescent="0.15">
      <c r="B71" s="17">
        <v>25</v>
      </c>
      <c r="C71" s="5" t="str">
        <f>IF(一覧様式!B35=0,"",計算シート!$H$5)</f>
        <v/>
      </c>
      <c r="D71" s="5" t="str">
        <f>IF(一覧様式!B35=0," ",一覧様式!B35)</f>
        <v xml:space="preserve"> </v>
      </c>
      <c r="E71" s="5" t="str">
        <f>IF(一覧様式!H35=0," ",IF(一覧様式!H35="男",1)+IF(一覧様式!H35="女",2))</f>
        <v xml:space="preserve"> </v>
      </c>
      <c r="F71" s="6" t="str">
        <f>CONCATENATE(一覧様式!C35," ",一覧様式!D35)</f>
        <v xml:space="preserve"> </v>
      </c>
      <c r="G71" s="6" t="str">
        <f>CONCATENATE(一覧様式!E35," ",一覧様式!F35)</f>
        <v xml:space="preserve"> </v>
      </c>
      <c r="H71" s="6" t="str">
        <f>IF(一覧様式!$C35=0," ",一覧様式!$C$3)</f>
        <v xml:space="preserve"> </v>
      </c>
      <c r="I71" s="6" t="str">
        <f>IF(一覧様式!G35=0," ",一覧様式!G35)</f>
        <v xml:space="preserve"> </v>
      </c>
      <c r="J71" s="6" t="str">
        <f>CONCATENATE(一覧様式!N35,一覧様式!O35)</f>
        <v/>
      </c>
      <c r="K71" s="6" t="str">
        <f>IF(一覧様式!P35=0," ",一覧様式!P35)</f>
        <v xml:space="preserve"> </v>
      </c>
      <c r="L71" s="6" t="str">
        <f>IF(一覧様式!Q35=0," ",一覧様式!Q35)</f>
        <v xml:space="preserve"> </v>
      </c>
      <c r="M71" s="20" t="str">
        <f>IF(一覧様式!R35=0," ",一覧様式!R35)</f>
        <v xml:space="preserve"> </v>
      </c>
    </row>
    <row r="72" spans="2:13" x14ac:dyDescent="0.15">
      <c r="B72" s="18">
        <v>26</v>
      </c>
      <c r="C72" s="5" t="str">
        <f>IF(一覧様式!B36=0,"",計算シート!$H$5)</f>
        <v/>
      </c>
      <c r="D72" s="5" t="str">
        <f>IF(一覧様式!B36=0," ",一覧様式!B36)</f>
        <v xml:space="preserve"> </v>
      </c>
      <c r="E72" s="5" t="str">
        <f>IF(一覧様式!H36=0," ",IF(一覧様式!H36="男",1)+IF(一覧様式!H36="女",2))</f>
        <v xml:space="preserve"> </v>
      </c>
      <c r="F72" s="6" t="str">
        <f>CONCATENATE(一覧様式!C36," ",一覧様式!D36)</f>
        <v xml:space="preserve"> </v>
      </c>
      <c r="G72" s="6" t="str">
        <f>CONCATENATE(一覧様式!E36," ",一覧様式!F36)</f>
        <v xml:space="preserve"> </v>
      </c>
      <c r="H72" s="6" t="str">
        <f>IF(一覧様式!$C36=0," ",一覧様式!$C$3)</f>
        <v xml:space="preserve"> </v>
      </c>
      <c r="I72" s="6" t="str">
        <f>IF(一覧様式!G36=0," ",一覧様式!G36)</f>
        <v xml:space="preserve"> </v>
      </c>
      <c r="J72" s="6" t="str">
        <f>CONCATENATE(一覧様式!N36,一覧様式!O36)</f>
        <v/>
      </c>
      <c r="K72" s="6" t="str">
        <f>IF(一覧様式!P36=0," ",一覧様式!P36)</f>
        <v xml:space="preserve"> </v>
      </c>
      <c r="L72" s="6" t="str">
        <f>IF(一覧様式!Q36=0," ",一覧様式!Q36)</f>
        <v xml:space="preserve"> </v>
      </c>
      <c r="M72" s="20" t="str">
        <f>IF(一覧様式!R36=0," ",一覧様式!R36)</f>
        <v xml:space="preserve"> </v>
      </c>
    </row>
    <row r="73" spans="2:13" x14ac:dyDescent="0.15">
      <c r="B73" s="16">
        <v>27</v>
      </c>
      <c r="C73" s="5" t="str">
        <f>IF(一覧様式!B37=0,"",計算シート!$H$5)</f>
        <v/>
      </c>
      <c r="D73" s="5" t="str">
        <f>IF(一覧様式!B37=0," ",一覧様式!B37)</f>
        <v xml:space="preserve"> </v>
      </c>
      <c r="E73" s="5" t="str">
        <f>IF(一覧様式!H37=0," ",IF(一覧様式!H37="男",1)+IF(一覧様式!H37="女",2))</f>
        <v xml:space="preserve"> </v>
      </c>
      <c r="F73" s="6" t="str">
        <f>CONCATENATE(一覧様式!C37," ",一覧様式!D37)</f>
        <v xml:space="preserve"> </v>
      </c>
      <c r="G73" s="6" t="str">
        <f>CONCATENATE(一覧様式!E37," ",一覧様式!F37)</f>
        <v xml:space="preserve"> </v>
      </c>
      <c r="H73" s="6" t="str">
        <f>IF(一覧様式!$C37=0," ",一覧様式!$C$3)</f>
        <v xml:space="preserve"> </v>
      </c>
      <c r="I73" s="6" t="str">
        <f>IF(一覧様式!G37=0," ",一覧様式!G37)</f>
        <v xml:space="preserve"> </v>
      </c>
      <c r="J73" s="6" t="str">
        <f>CONCATENATE(一覧様式!N37,一覧様式!O37)</f>
        <v/>
      </c>
      <c r="K73" s="6" t="str">
        <f>IF(一覧様式!P37=0," ",一覧様式!P37)</f>
        <v xml:space="preserve"> </v>
      </c>
      <c r="L73" s="6" t="str">
        <f>IF(一覧様式!Q37=0," ",一覧様式!Q37)</f>
        <v xml:space="preserve"> </v>
      </c>
      <c r="M73" s="20" t="str">
        <f>IF(一覧様式!R37=0," ",一覧様式!R37)</f>
        <v xml:space="preserve"> </v>
      </c>
    </row>
    <row r="74" spans="2:13" x14ac:dyDescent="0.15">
      <c r="B74" s="16">
        <v>28</v>
      </c>
      <c r="C74" s="5" t="str">
        <f>IF(一覧様式!B38=0,"",計算シート!$H$5)</f>
        <v/>
      </c>
      <c r="D74" s="5" t="str">
        <f>IF(一覧様式!B38=0," ",一覧様式!B38)</f>
        <v xml:space="preserve"> </v>
      </c>
      <c r="E74" s="5" t="str">
        <f>IF(一覧様式!H38=0," ",IF(一覧様式!H38="男",1)+IF(一覧様式!H38="女",2))</f>
        <v xml:space="preserve"> </v>
      </c>
      <c r="F74" s="6" t="str">
        <f>CONCATENATE(一覧様式!C38," ",一覧様式!D38)</f>
        <v xml:space="preserve"> </v>
      </c>
      <c r="G74" s="6" t="str">
        <f>CONCATENATE(一覧様式!E38," ",一覧様式!F38)</f>
        <v xml:space="preserve"> </v>
      </c>
      <c r="H74" s="6" t="str">
        <f>IF(一覧様式!$C38=0," ",一覧様式!$C$3)</f>
        <v xml:space="preserve"> </v>
      </c>
      <c r="I74" s="6" t="str">
        <f>IF(一覧様式!G38=0," ",一覧様式!G38)</f>
        <v xml:space="preserve"> </v>
      </c>
      <c r="J74" s="6" t="str">
        <f>CONCATENATE(一覧様式!N38,一覧様式!O38)</f>
        <v/>
      </c>
      <c r="K74" s="6" t="str">
        <f>IF(一覧様式!P38=0," ",一覧様式!P38)</f>
        <v xml:space="preserve"> </v>
      </c>
      <c r="L74" s="6" t="str">
        <f>IF(一覧様式!Q38=0," ",一覧様式!Q38)</f>
        <v xml:space="preserve"> </v>
      </c>
      <c r="M74" s="20" t="str">
        <f>IF(一覧様式!R38=0," ",一覧様式!R38)</f>
        <v xml:space="preserve"> </v>
      </c>
    </row>
    <row r="75" spans="2:13" x14ac:dyDescent="0.15">
      <c r="B75" s="16">
        <v>29</v>
      </c>
      <c r="C75" s="5" t="str">
        <f>IF(一覧様式!B39=0,"",計算シート!$H$5)</f>
        <v/>
      </c>
      <c r="D75" s="5" t="str">
        <f>IF(一覧様式!B39=0," ",一覧様式!B39)</f>
        <v xml:space="preserve"> </v>
      </c>
      <c r="E75" s="5" t="str">
        <f>IF(一覧様式!H39=0," ",IF(一覧様式!H39="男",1)+IF(一覧様式!H39="女",2))</f>
        <v xml:space="preserve"> </v>
      </c>
      <c r="F75" s="6" t="str">
        <f>CONCATENATE(一覧様式!C39," ",一覧様式!D39)</f>
        <v xml:space="preserve"> </v>
      </c>
      <c r="G75" s="6" t="str">
        <f>CONCATENATE(一覧様式!E39," ",一覧様式!F39)</f>
        <v xml:space="preserve"> </v>
      </c>
      <c r="H75" s="6" t="str">
        <f>IF(一覧様式!$C39=0," ",一覧様式!$C$3)</f>
        <v xml:space="preserve"> </v>
      </c>
      <c r="I75" s="6" t="str">
        <f>IF(一覧様式!G39=0," ",一覧様式!G39)</f>
        <v xml:space="preserve"> </v>
      </c>
      <c r="J75" s="6" t="str">
        <f>CONCATENATE(一覧様式!N39,一覧様式!O39)</f>
        <v/>
      </c>
      <c r="K75" s="6" t="str">
        <f>IF(一覧様式!P39=0," ",一覧様式!P39)</f>
        <v xml:space="preserve"> </v>
      </c>
      <c r="L75" s="6" t="str">
        <f>IF(一覧様式!Q39=0," ",一覧様式!Q39)</f>
        <v xml:space="preserve"> </v>
      </c>
      <c r="M75" s="20" t="str">
        <f>IF(一覧様式!R39=0," ",一覧様式!R39)</f>
        <v xml:space="preserve"> </v>
      </c>
    </row>
    <row r="76" spans="2:13" x14ac:dyDescent="0.15">
      <c r="B76" s="17">
        <v>30</v>
      </c>
      <c r="C76" s="5" t="str">
        <f>IF(一覧様式!B40=0,"",計算シート!$H$5)</f>
        <v/>
      </c>
      <c r="D76" s="5" t="str">
        <f>IF(一覧様式!B40=0," ",一覧様式!B40)</f>
        <v xml:space="preserve"> </v>
      </c>
      <c r="E76" s="5" t="str">
        <f>IF(一覧様式!H40=0," ",IF(一覧様式!H40="男",1)+IF(一覧様式!H40="女",2))</f>
        <v xml:space="preserve"> </v>
      </c>
      <c r="F76" s="6" t="str">
        <f>CONCATENATE(一覧様式!C40," ",一覧様式!D40)</f>
        <v xml:space="preserve"> </v>
      </c>
      <c r="G76" s="6" t="str">
        <f>CONCATENATE(一覧様式!E40," ",一覧様式!F40)</f>
        <v xml:space="preserve"> </v>
      </c>
      <c r="H76" s="6" t="str">
        <f>IF(一覧様式!$C40=0," ",一覧様式!$C$3)</f>
        <v xml:space="preserve"> </v>
      </c>
      <c r="I76" s="6" t="str">
        <f>IF(一覧様式!G40=0," ",一覧様式!G40)</f>
        <v xml:space="preserve"> </v>
      </c>
      <c r="J76" s="6" t="str">
        <f>CONCATENATE(一覧様式!N40,一覧様式!O40)</f>
        <v/>
      </c>
      <c r="K76" s="6" t="str">
        <f>IF(一覧様式!P40=0," ",一覧様式!P40)</f>
        <v xml:space="preserve"> </v>
      </c>
      <c r="L76" s="6" t="str">
        <f>IF(一覧様式!Q40=0," ",一覧様式!Q40)</f>
        <v xml:space="preserve"> </v>
      </c>
      <c r="M76" s="20" t="str">
        <f>IF(一覧様式!R40=0," ",一覧様式!R40)</f>
        <v xml:space="preserve"> </v>
      </c>
    </row>
    <row r="77" spans="2:13" x14ac:dyDescent="0.15">
      <c r="B77" s="18">
        <v>31</v>
      </c>
      <c r="C77" s="5" t="str">
        <f>IF(一覧様式!B41=0,"",計算シート!$H$5)</f>
        <v/>
      </c>
      <c r="D77" s="5" t="str">
        <f>IF(一覧様式!B41=0," ",一覧様式!B41)</f>
        <v xml:space="preserve"> </v>
      </c>
      <c r="E77" s="5" t="str">
        <f>IF(一覧様式!H41=0," ",IF(一覧様式!H41="男",1)+IF(一覧様式!H41="女",2))</f>
        <v xml:space="preserve"> </v>
      </c>
      <c r="F77" s="6" t="str">
        <f>CONCATENATE(一覧様式!C41," ",一覧様式!D41)</f>
        <v xml:space="preserve"> </v>
      </c>
      <c r="G77" s="6" t="str">
        <f>CONCATENATE(一覧様式!E41," ",一覧様式!F41)</f>
        <v xml:space="preserve"> </v>
      </c>
      <c r="H77" s="6" t="str">
        <f>IF(一覧様式!$C41=0," ",一覧様式!$C$3)</f>
        <v xml:space="preserve"> </v>
      </c>
      <c r="I77" s="6" t="str">
        <f>IF(一覧様式!G41=0," ",一覧様式!G41)</f>
        <v xml:space="preserve"> </v>
      </c>
      <c r="J77" s="6" t="str">
        <f>CONCATENATE(一覧様式!N41,一覧様式!O41)</f>
        <v/>
      </c>
      <c r="K77" s="6" t="str">
        <f>IF(一覧様式!P41=0," ",一覧様式!P41)</f>
        <v xml:space="preserve"> </v>
      </c>
      <c r="L77" s="6" t="str">
        <f>IF(一覧様式!Q41=0," ",一覧様式!Q41)</f>
        <v xml:space="preserve"> </v>
      </c>
      <c r="M77" s="20" t="str">
        <f>IF(一覧様式!R41=0," ",一覧様式!R41)</f>
        <v xml:space="preserve"> </v>
      </c>
    </row>
    <row r="78" spans="2:13" x14ac:dyDescent="0.15">
      <c r="B78" s="16">
        <v>32</v>
      </c>
      <c r="C78" s="5" t="str">
        <f>IF(一覧様式!B42=0,"",計算シート!$H$5)</f>
        <v/>
      </c>
      <c r="D78" s="5" t="str">
        <f>IF(一覧様式!B42=0," ",一覧様式!B42)</f>
        <v xml:space="preserve"> </v>
      </c>
      <c r="E78" s="5" t="str">
        <f>IF(一覧様式!H42=0," ",IF(一覧様式!H42="男",1)+IF(一覧様式!H42="女",2))</f>
        <v xml:space="preserve"> </v>
      </c>
      <c r="F78" s="6" t="str">
        <f>CONCATENATE(一覧様式!C42," ",一覧様式!D42)</f>
        <v xml:space="preserve"> </v>
      </c>
      <c r="G78" s="6" t="str">
        <f>CONCATENATE(一覧様式!E42," ",一覧様式!F42)</f>
        <v xml:space="preserve"> </v>
      </c>
      <c r="H78" s="6" t="str">
        <f>IF(一覧様式!$C42=0," ",一覧様式!$C$3)</f>
        <v xml:space="preserve"> </v>
      </c>
      <c r="I78" s="6" t="str">
        <f>IF(一覧様式!G42=0," ",一覧様式!G42)</f>
        <v xml:space="preserve"> </v>
      </c>
      <c r="J78" s="6" t="str">
        <f>CONCATENATE(一覧様式!N42,一覧様式!O42)</f>
        <v/>
      </c>
      <c r="K78" s="6" t="str">
        <f>IF(一覧様式!P42=0," ",一覧様式!P42)</f>
        <v xml:space="preserve"> </v>
      </c>
      <c r="L78" s="6" t="str">
        <f>IF(一覧様式!Q42=0," ",一覧様式!Q42)</f>
        <v xml:space="preserve"> </v>
      </c>
      <c r="M78" s="20" t="str">
        <f>IF(一覧様式!R42=0," ",一覧様式!R42)</f>
        <v xml:space="preserve"> </v>
      </c>
    </row>
    <row r="79" spans="2:13" x14ac:dyDescent="0.15">
      <c r="B79" s="16">
        <v>33</v>
      </c>
      <c r="C79" s="5" t="str">
        <f>IF(一覧様式!B43=0,"",計算シート!$H$5)</f>
        <v/>
      </c>
      <c r="D79" s="5" t="str">
        <f>IF(一覧様式!B43=0," ",一覧様式!B43)</f>
        <v xml:space="preserve"> </v>
      </c>
      <c r="E79" s="5" t="str">
        <f>IF(一覧様式!H43=0," ",IF(一覧様式!H43="男",1)+IF(一覧様式!H43="女",2))</f>
        <v xml:space="preserve"> </v>
      </c>
      <c r="F79" s="6" t="str">
        <f>CONCATENATE(一覧様式!C43," ",一覧様式!D43)</f>
        <v xml:space="preserve"> </v>
      </c>
      <c r="G79" s="6" t="str">
        <f>CONCATENATE(一覧様式!E43," ",一覧様式!F43)</f>
        <v xml:space="preserve"> </v>
      </c>
      <c r="H79" s="6" t="str">
        <f>IF(一覧様式!$C43=0," ",一覧様式!$C$3)</f>
        <v xml:space="preserve"> </v>
      </c>
      <c r="I79" s="6" t="str">
        <f>IF(一覧様式!G43=0," ",一覧様式!G43)</f>
        <v xml:space="preserve"> </v>
      </c>
      <c r="J79" s="6" t="str">
        <f>CONCATENATE(一覧様式!N43,一覧様式!O43)</f>
        <v/>
      </c>
      <c r="K79" s="6" t="str">
        <f>IF(一覧様式!P43=0," ",一覧様式!P43)</f>
        <v xml:space="preserve"> </v>
      </c>
      <c r="L79" s="6" t="str">
        <f>IF(一覧様式!Q43=0," ",一覧様式!Q43)</f>
        <v xml:space="preserve"> </v>
      </c>
      <c r="M79" s="20" t="str">
        <f>IF(一覧様式!R43=0," ",一覧様式!R43)</f>
        <v xml:space="preserve"> </v>
      </c>
    </row>
    <row r="80" spans="2:13" x14ac:dyDescent="0.15">
      <c r="B80" s="16">
        <v>34</v>
      </c>
      <c r="C80" s="5" t="str">
        <f>IF(一覧様式!B44=0,"",計算シート!$H$5)</f>
        <v/>
      </c>
      <c r="D80" s="5" t="str">
        <f>IF(一覧様式!B44=0," ",一覧様式!B44)</f>
        <v xml:space="preserve"> </v>
      </c>
      <c r="E80" s="5" t="str">
        <f>IF(一覧様式!H44=0," ",IF(一覧様式!H44="男",1)+IF(一覧様式!H44="女",2))</f>
        <v xml:space="preserve"> </v>
      </c>
      <c r="F80" s="6" t="str">
        <f>CONCATENATE(一覧様式!C44," ",一覧様式!D44)</f>
        <v xml:space="preserve"> </v>
      </c>
      <c r="G80" s="6" t="str">
        <f>CONCATENATE(一覧様式!E44," ",一覧様式!F44)</f>
        <v xml:space="preserve"> </v>
      </c>
      <c r="H80" s="6" t="str">
        <f>IF(一覧様式!$C44=0," ",一覧様式!$C$3)</f>
        <v xml:space="preserve"> </v>
      </c>
      <c r="I80" s="6" t="str">
        <f>IF(一覧様式!G44=0," ",一覧様式!G44)</f>
        <v xml:space="preserve"> </v>
      </c>
      <c r="J80" s="6" t="str">
        <f>CONCATENATE(一覧様式!N44,一覧様式!O44)</f>
        <v/>
      </c>
      <c r="K80" s="6" t="str">
        <f>IF(一覧様式!P44=0," ",一覧様式!P44)</f>
        <v xml:space="preserve"> </v>
      </c>
      <c r="L80" s="6" t="str">
        <f>IF(一覧様式!Q44=0," ",一覧様式!Q44)</f>
        <v xml:space="preserve"> </v>
      </c>
      <c r="M80" s="20" t="str">
        <f>IF(一覧様式!R44=0," ",一覧様式!R44)</f>
        <v xml:space="preserve"> </v>
      </c>
    </row>
    <row r="81" spans="2:13" x14ac:dyDescent="0.15">
      <c r="B81" s="17">
        <v>35</v>
      </c>
      <c r="C81" s="5" t="str">
        <f>IF(一覧様式!B45=0,"",計算シート!$H$5)</f>
        <v/>
      </c>
      <c r="D81" s="5" t="str">
        <f>IF(一覧様式!B45=0," ",一覧様式!B45)</f>
        <v xml:space="preserve"> </v>
      </c>
      <c r="E81" s="5" t="str">
        <f>IF(一覧様式!H45=0," ",IF(一覧様式!H45="男",1)+IF(一覧様式!H45="女",2))</f>
        <v xml:space="preserve"> </v>
      </c>
      <c r="F81" s="6" t="str">
        <f>CONCATENATE(一覧様式!C45," ",一覧様式!D45)</f>
        <v xml:space="preserve"> </v>
      </c>
      <c r="G81" s="6" t="str">
        <f>CONCATENATE(一覧様式!E45," ",一覧様式!F45)</f>
        <v xml:space="preserve"> </v>
      </c>
      <c r="H81" s="6" t="str">
        <f>IF(一覧様式!$C45=0," ",一覧様式!$C$3)</f>
        <v xml:space="preserve"> </v>
      </c>
      <c r="I81" s="6" t="str">
        <f>IF(一覧様式!G45=0," ",一覧様式!G45)</f>
        <v xml:space="preserve"> </v>
      </c>
      <c r="J81" s="6" t="str">
        <f>CONCATENATE(一覧様式!N45,一覧様式!O45)</f>
        <v/>
      </c>
      <c r="K81" s="6" t="str">
        <f>IF(一覧様式!P45=0," ",一覧様式!P45)</f>
        <v xml:space="preserve"> </v>
      </c>
      <c r="L81" s="6" t="str">
        <f>IF(一覧様式!Q45=0," ",一覧様式!Q45)</f>
        <v xml:space="preserve"> </v>
      </c>
      <c r="M81" s="20" t="str">
        <f>IF(一覧様式!R45=0," ",一覧様式!R45)</f>
        <v xml:space="preserve"> </v>
      </c>
    </row>
    <row r="82" spans="2:13" x14ac:dyDescent="0.15">
      <c r="B82" s="18">
        <v>36</v>
      </c>
      <c r="C82" s="5" t="str">
        <f>IF(一覧様式!B46=0,"",計算シート!$H$5)</f>
        <v/>
      </c>
      <c r="D82" s="5" t="str">
        <f>IF(一覧様式!B46=0," ",一覧様式!B46)</f>
        <v xml:space="preserve"> </v>
      </c>
      <c r="E82" s="5" t="str">
        <f>IF(一覧様式!H46=0," ",IF(一覧様式!H46="男",1)+IF(一覧様式!H46="女",2))</f>
        <v xml:space="preserve"> </v>
      </c>
      <c r="F82" s="6" t="str">
        <f>CONCATENATE(一覧様式!C46," ",一覧様式!D46)</f>
        <v xml:space="preserve"> </v>
      </c>
      <c r="G82" s="6" t="str">
        <f>CONCATENATE(一覧様式!E46," ",一覧様式!F46)</f>
        <v xml:space="preserve"> </v>
      </c>
      <c r="H82" s="6" t="str">
        <f>IF(一覧様式!$C46=0," ",一覧様式!$C$3)</f>
        <v xml:space="preserve"> </v>
      </c>
      <c r="I82" s="6" t="str">
        <f>IF(一覧様式!G46=0," ",一覧様式!G46)</f>
        <v xml:space="preserve"> </v>
      </c>
      <c r="J82" s="6" t="str">
        <f>CONCATENATE(一覧様式!N46,一覧様式!O46)</f>
        <v/>
      </c>
      <c r="K82" s="6" t="str">
        <f>IF(一覧様式!P46=0," ",一覧様式!P46)</f>
        <v xml:space="preserve"> </v>
      </c>
      <c r="L82" s="6" t="str">
        <f>IF(一覧様式!Q46=0," ",一覧様式!Q46)</f>
        <v xml:space="preserve"> </v>
      </c>
      <c r="M82" s="20" t="str">
        <f>IF(一覧様式!R46=0," ",一覧様式!R46)</f>
        <v xml:space="preserve"> </v>
      </c>
    </row>
    <row r="83" spans="2:13" x14ac:dyDescent="0.15">
      <c r="B83" s="16">
        <v>37</v>
      </c>
      <c r="C83" s="5" t="str">
        <f>IF(一覧様式!B47=0,"",計算シート!$H$5)</f>
        <v/>
      </c>
      <c r="D83" s="5" t="str">
        <f>IF(一覧様式!B47=0," ",一覧様式!B47)</f>
        <v xml:space="preserve"> </v>
      </c>
      <c r="E83" s="5" t="str">
        <f>IF(一覧様式!H47=0," ",IF(一覧様式!H47="男",1)+IF(一覧様式!H47="女",2))</f>
        <v xml:space="preserve"> </v>
      </c>
      <c r="F83" s="6" t="str">
        <f>CONCATENATE(一覧様式!C47," ",一覧様式!D47)</f>
        <v xml:space="preserve"> </v>
      </c>
      <c r="G83" s="6" t="str">
        <f>CONCATENATE(一覧様式!E47," ",一覧様式!F47)</f>
        <v xml:space="preserve"> </v>
      </c>
      <c r="H83" s="6" t="str">
        <f>IF(一覧様式!$C47=0," ",一覧様式!$C$3)</f>
        <v xml:space="preserve"> </v>
      </c>
      <c r="I83" s="6" t="str">
        <f>IF(一覧様式!G47=0," ",一覧様式!G47)</f>
        <v xml:space="preserve"> </v>
      </c>
      <c r="J83" s="6" t="str">
        <f>CONCATENATE(一覧様式!N47,一覧様式!O47)</f>
        <v/>
      </c>
      <c r="K83" s="6" t="str">
        <f>IF(一覧様式!P47=0," ",一覧様式!P47)</f>
        <v xml:space="preserve"> </v>
      </c>
      <c r="L83" s="6" t="str">
        <f>IF(一覧様式!Q47=0," ",一覧様式!Q47)</f>
        <v xml:space="preserve"> </v>
      </c>
      <c r="M83" s="20" t="str">
        <f>IF(一覧様式!R47=0," ",一覧様式!R47)</f>
        <v xml:space="preserve"> </v>
      </c>
    </row>
    <row r="84" spans="2:13" x14ac:dyDescent="0.15">
      <c r="B84" s="16">
        <v>38</v>
      </c>
      <c r="C84" s="5" t="str">
        <f>IF(一覧様式!B48=0,"",計算シート!$H$5)</f>
        <v/>
      </c>
      <c r="D84" s="5" t="str">
        <f>IF(一覧様式!B48=0," ",一覧様式!B48)</f>
        <v xml:space="preserve"> </v>
      </c>
      <c r="E84" s="5" t="str">
        <f>IF(一覧様式!H48=0," ",IF(一覧様式!H48="男",1)+IF(一覧様式!H48="女",2))</f>
        <v xml:space="preserve"> </v>
      </c>
      <c r="F84" s="6" t="str">
        <f>CONCATENATE(一覧様式!C48," ",一覧様式!D48)</f>
        <v xml:space="preserve"> </v>
      </c>
      <c r="G84" s="6" t="str">
        <f>CONCATENATE(一覧様式!E48," ",一覧様式!F48)</f>
        <v xml:space="preserve"> </v>
      </c>
      <c r="H84" s="6" t="str">
        <f>IF(一覧様式!$C48=0," ",一覧様式!$C$3)</f>
        <v xml:space="preserve"> </v>
      </c>
      <c r="I84" s="6" t="str">
        <f>IF(一覧様式!G48=0," ",一覧様式!G48)</f>
        <v xml:space="preserve"> </v>
      </c>
      <c r="J84" s="6" t="str">
        <f>CONCATENATE(一覧様式!N48,一覧様式!O48)</f>
        <v/>
      </c>
      <c r="K84" s="6" t="str">
        <f>IF(一覧様式!P48=0," ",一覧様式!P48)</f>
        <v xml:space="preserve"> </v>
      </c>
      <c r="L84" s="6" t="str">
        <f>IF(一覧様式!Q48=0," ",一覧様式!Q48)</f>
        <v xml:space="preserve"> </v>
      </c>
      <c r="M84" s="20" t="str">
        <f>IF(一覧様式!R48=0," ",一覧様式!R48)</f>
        <v xml:space="preserve"> </v>
      </c>
    </row>
    <row r="85" spans="2:13" x14ac:dyDescent="0.15">
      <c r="B85" s="16">
        <v>39</v>
      </c>
      <c r="C85" s="5" t="str">
        <f>IF(一覧様式!B49=0,"",計算シート!$H$5)</f>
        <v/>
      </c>
      <c r="D85" s="5" t="str">
        <f>IF(一覧様式!B49=0," ",一覧様式!B49)</f>
        <v xml:space="preserve"> </v>
      </c>
      <c r="E85" s="5" t="str">
        <f>IF(一覧様式!H49=0," ",IF(一覧様式!H49="男",1)+IF(一覧様式!H49="女",2))</f>
        <v xml:space="preserve"> </v>
      </c>
      <c r="F85" s="6" t="str">
        <f>CONCATENATE(一覧様式!C49," ",一覧様式!D49)</f>
        <v xml:space="preserve"> </v>
      </c>
      <c r="G85" s="6" t="str">
        <f>CONCATENATE(一覧様式!E49," ",一覧様式!F49)</f>
        <v xml:space="preserve"> </v>
      </c>
      <c r="H85" s="6" t="str">
        <f>IF(一覧様式!$C49=0," ",一覧様式!$C$3)</f>
        <v xml:space="preserve"> </v>
      </c>
      <c r="I85" s="6" t="str">
        <f>IF(一覧様式!G49=0," ",一覧様式!G49)</f>
        <v xml:space="preserve"> </v>
      </c>
      <c r="J85" s="6" t="str">
        <f>CONCATENATE(一覧様式!N49,一覧様式!O49)</f>
        <v/>
      </c>
      <c r="K85" s="6" t="str">
        <f>IF(一覧様式!P49=0," ",一覧様式!P49)</f>
        <v xml:space="preserve"> </v>
      </c>
      <c r="L85" s="6" t="str">
        <f>IF(一覧様式!Q49=0," ",一覧様式!Q49)</f>
        <v xml:space="preserve"> </v>
      </c>
      <c r="M85" s="20" t="str">
        <f>IF(一覧様式!R49=0," ",一覧様式!R49)</f>
        <v xml:space="preserve"> </v>
      </c>
    </row>
    <row r="86" spans="2:13" x14ac:dyDescent="0.15">
      <c r="B86" s="22">
        <v>40</v>
      </c>
      <c r="C86" s="5" t="str">
        <f>IF(一覧様式!B50=0,"",計算シート!$H$5)</f>
        <v/>
      </c>
      <c r="D86" s="5" t="str">
        <f>IF(一覧様式!B50=0," ",一覧様式!B50)</f>
        <v xml:space="preserve"> </v>
      </c>
      <c r="E86" s="5" t="str">
        <f>IF(一覧様式!H50=0," ",IF(一覧様式!H50="男",1)+IF(一覧様式!H50="女",2))</f>
        <v xml:space="preserve"> </v>
      </c>
      <c r="F86" s="6" t="str">
        <f>CONCATENATE(一覧様式!C50," ",一覧様式!D50)</f>
        <v xml:space="preserve"> </v>
      </c>
      <c r="G86" s="6" t="str">
        <f>CONCATENATE(一覧様式!E50," ",一覧様式!F50)</f>
        <v xml:space="preserve"> </v>
      </c>
      <c r="H86" s="6" t="str">
        <f>IF(一覧様式!$C50=0," ",一覧様式!$C$3)</f>
        <v xml:space="preserve"> </v>
      </c>
      <c r="I86" s="6" t="str">
        <f>IF(一覧様式!G50=0," ",一覧様式!G50)</f>
        <v xml:space="preserve"> </v>
      </c>
      <c r="J86" s="6" t="str">
        <f>CONCATENATE(一覧様式!N50,一覧様式!O50)</f>
        <v/>
      </c>
      <c r="K86" s="6" t="str">
        <f>IF(一覧様式!P50=0," ",一覧様式!P50)</f>
        <v xml:space="preserve"> </v>
      </c>
      <c r="L86" s="6" t="str">
        <f>IF(一覧様式!Q50=0," ",一覧様式!Q50)</f>
        <v xml:space="preserve"> </v>
      </c>
      <c r="M86" s="20" t="str">
        <f>IF(一覧様式!R50=0," ",一覧様式!R50)</f>
        <v xml:space="preserve"> </v>
      </c>
    </row>
    <row r="87" spans="2:13" x14ac:dyDescent="0.15">
      <c r="B87" s="18">
        <v>41</v>
      </c>
      <c r="C87" s="5" t="str">
        <f>IF(一覧様式!B51=0,"",計算シート!$H$5)</f>
        <v/>
      </c>
      <c r="D87" s="5" t="str">
        <f>IF(一覧様式!B51=0," ",一覧様式!B51)</f>
        <v xml:space="preserve"> </v>
      </c>
      <c r="E87" s="5" t="str">
        <f>IF(一覧様式!H51=0," ",IF(一覧様式!H51="男",1)+IF(一覧様式!H51="女",2))</f>
        <v xml:space="preserve"> </v>
      </c>
      <c r="F87" s="6" t="str">
        <f>CONCATENATE(一覧様式!C51," ",一覧様式!D51)</f>
        <v xml:space="preserve"> </v>
      </c>
      <c r="G87" s="6" t="str">
        <f>CONCATENATE(一覧様式!E51," ",一覧様式!F51)</f>
        <v xml:space="preserve"> </v>
      </c>
      <c r="H87" s="6" t="str">
        <f>IF(一覧様式!$C51=0," ",一覧様式!$C$3)</f>
        <v xml:space="preserve"> </v>
      </c>
      <c r="I87" s="6" t="str">
        <f>IF(一覧様式!G51=0," ",一覧様式!G51)</f>
        <v xml:space="preserve"> </v>
      </c>
      <c r="J87" s="6" t="str">
        <f>CONCATENATE(一覧様式!N51,一覧様式!O51)</f>
        <v/>
      </c>
      <c r="K87" s="6" t="str">
        <f>IF(一覧様式!P51=0," ",一覧様式!P51)</f>
        <v xml:space="preserve"> </v>
      </c>
      <c r="L87" s="6" t="str">
        <f>IF(一覧様式!Q51=0," ",一覧様式!Q51)</f>
        <v xml:space="preserve"> </v>
      </c>
      <c r="M87" s="20" t="str">
        <f>IF(一覧様式!R51=0," ",一覧様式!R51)</f>
        <v xml:space="preserve"> </v>
      </c>
    </row>
    <row r="88" spans="2:13" x14ac:dyDescent="0.15">
      <c r="B88" s="16">
        <v>42</v>
      </c>
      <c r="C88" s="5" t="str">
        <f>IF(一覧様式!B52=0,"",計算シート!$H$5)</f>
        <v/>
      </c>
      <c r="D88" s="5" t="str">
        <f>IF(一覧様式!B52=0," ",一覧様式!B52)</f>
        <v xml:space="preserve"> </v>
      </c>
      <c r="E88" s="5" t="str">
        <f>IF(一覧様式!H52=0," ",IF(一覧様式!H52="男",1)+IF(一覧様式!H52="女",2))</f>
        <v xml:space="preserve"> </v>
      </c>
      <c r="F88" s="6" t="str">
        <f>CONCATENATE(一覧様式!C52," ",一覧様式!D52)</f>
        <v xml:space="preserve"> </v>
      </c>
      <c r="G88" s="6" t="str">
        <f>CONCATENATE(一覧様式!E52," ",一覧様式!F52)</f>
        <v xml:space="preserve"> </v>
      </c>
      <c r="H88" s="6" t="str">
        <f>IF(一覧様式!$C52=0," ",一覧様式!$C$3)</f>
        <v xml:space="preserve"> </v>
      </c>
      <c r="I88" s="6" t="str">
        <f>IF(一覧様式!G52=0," ",一覧様式!G52)</f>
        <v xml:space="preserve"> </v>
      </c>
      <c r="J88" s="6" t="str">
        <f>CONCATENATE(一覧様式!N52,一覧様式!O52)</f>
        <v/>
      </c>
      <c r="K88" s="6" t="str">
        <f>IF(一覧様式!P52=0," ",一覧様式!P52)</f>
        <v xml:space="preserve"> </v>
      </c>
      <c r="L88" s="6" t="str">
        <f>IF(一覧様式!Q52=0," ",一覧様式!Q52)</f>
        <v xml:space="preserve"> </v>
      </c>
      <c r="M88" s="20" t="str">
        <f>IF(一覧様式!R52=0," ",一覧様式!R52)</f>
        <v xml:space="preserve"> </v>
      </c>
    </row>
    <row r="89" spans="2:13" x14ac:dyDescent="0.15">
      <c r="B89" s="16">
        <v>43</v>
      </c>
      <c r="C89" s="5" t="str">
        <f>IF(一覧様式!B53=0,"",計算シート!$H$5)</f>
        <v/>
      </c>
      <c r="D89" s="5" t="str">
        <f>IF(一覧様式!B53=0," ",一覧様式!B53)</f>
        <v xml:space="preserve"> </v>
      </c>
      <c r="E89" s="5" t="str">
        <f>IF(一覧様式!H53=0," ",IF(一覧様式!H53="男",1)+IF(一覧様式!H53="女",2))</f>
        <v xml:space="preserve"> </v>
      </c>
      <c r="F89" s="6" t="str">
        <f>CONCATENATE(一覧様式!C53," ",一覧様式!D53)</f>
        <v xml:space="preserve"> </v>
      </c>
      <c r="G89" s="6" t="str">
        <f>CONCATENATE(一覧様式!E53," ",一覧様式!F53)</f>
        <v xml:space="preserve"> </v>
      </c>
      <c r="H89" s="6" t="str">
        <f>IF(一覧様式!$C53=0," ",一覧様式!$C$3)</f>
        <v xml:space="preserve"> </v>
      </c>
      <c r="I89" s="6" t="str">
        <f>IF(一覧様式!G53=0," ",一覧様式!G53)</f>
        <v xml:space="preserve"> </v>
      </c>
      <c r="J89" s="6" t="str">
        <f>CONCATENATE(一覧様式!N53,一覧様式!O53)</f>
        <v/>
      </c>
      <c r="K89" s="6" t="str">
        <f>IF(一覧様式!P53=0," ",一覧様式!P53)</f>
        <v xml:space="preserve"> </v>
      </c>
      <c r="L89" s="6" t="str">
        <f>IF(一覧様式!Q53=0," ",一覧様式!Q53)</f>
        <v xml:space="preserve"> </v>
      </c>
      <c r="M89" s="20" t="str">
        <f>IF(一覧様式!R53=0," ",一覧様式!R53)</f>
        <v xml:space="preserve"> </v>
      </c>
    </row>
    <row r="90" spans="2:13" x14ac:dyDescent="0.15">
      <c r="B90" s="16">
        <v>44</v>
      </c>
      <c r="C90" s="5" t="str">
        <f>IF(一覧様式!B54=0,"",計算シート!$H$5)</f>
        <v/>
      </c>
      <c r="D90" s="5" t="str">
        <f>IF(一覧様式!B54=0," ",一覧様式!B54)</f>
        <v xml:space="preserve"> </v>
      </c>
      <c r="E90" s="5" t="str">
        <f>IF(一覧様式!H54=0," ",IF(一覧様式!H54="男",1)+IF(一覧様式!H54="女",2))</f>
        <v xml:space="preserve"> </v>
      </c>
      <c r="F90" s="6" t="str">
        <f>CONCATENATE(一覧様式!C54," ",一覧様式!D54)</f>
        <v xml:space="preserve"> </v>
      </c>
      <c r="G90" s="6" t="str">
        <f>CONCATENATE(一覧様式!E54," ",一覧様式!F54)</f>
        <v xml:space="preserve"> </v>
      </c>
      <c r="H90" s="6" t="str">
        <f>IF(一覧様式!$C54=0," ",一覧様式!$C$3)</f>
        <v xml:space="preserve"> </v>
      </c>
      <c r="I90" s="6" t="str">
        <f>IF(一覧様式!G54=0," ",一覧様式!G54)</f>
        <v xml:space="preserve"> </v>
      </c>
      <c r="J90" s="6" t="str">
        <f>CONCATENATE(一覧様式!N54,一覧様式!O54)</f>
        <v/>
      </c>
      <c r="K90" s="6" t="str">
        <f>IF(一覧様式!P54=0," ",一覧様式!P54)</f>
        <v xml:space="preserve"> </v>
      </c>
      <c r="L90" s="6" t="str">
        <f>IF(一覧様式!Q54=0," ",一覧様式!Q54)</f>
        <v xml:space="preserve"> </v>
      </c>
      <c r="M90" s="20" t="str">
        <f>IF(一覧様式!R54=0," ",一覧様式!R54)</f>
        <v xml:space="preserve"> </v>
      </c>
    </row>
    <row r="91" spans="2:13" x14ac:dyDescent="0.15">
      <c r="B91" s="23">
        <v>45</v>
      </c>
      <c r="C91" s="11" t="str">
        <f>IF(一覧様式!B55=0,"",計算シート!$H$5)</f>
        <v/>
      </c>
      <c r="D91" s="11" t="str">
        <f>IF(一覧様式!B55=0," ",一覧様式!B55)</f>
        <v xml:space="preserve"> </v>
      </c>
      <c r="E91" s="11" t="str">
        <f>IF(一覧様式!H55=0," ",IF(一覧様式!H55="男",1)+IF(一覧様式!H55="女",2))</f>
        <v xml:space="preserve"> </v>
      </c>
      <c r="F91" s="12" t="str">
        <f>CONCATENATE(一覧様式!C55," ",一覧様式!D55)</f>
        <v xml:space="preserve"> </v>
      </c>
      <c r="G91" s="12" t="str">
        <f>CONCATENATE(一覧様式!E55," ",一覧様式!F55)</f>
        <v xml:space="preserve"> </v>
      </c>
      <c r="H91" s="12" t="str">
        <f>IF(一覧様式!$C55=0," ",一覧様式!$C$3)</f>
        <v xml:space="preserve"> </v>
      </c>
      <c r="I91" s="12" t="str">
        <f>IF(一覧様式!G55=0," ",一覧様式!G55)</f>
        <v xml:space="preserve"> </v>
      </c>
      <c r="J91" s="12" t="str">
        <f>CONCATENATE(一覧様式!N55,一覧様式!O55)</f>
        <v/>
      </c>
      <c r="K91" s="12" t="str">
        <f>IF(一覧様式!P55=0," ",一覧様式!P55)</f>
        <v xml:space="preserve"> </v>
      </c>
      <c r="L91" s="12" t="str">
        <f>IF(一覧様式!Q55=0," ",一覧様式!Q55)</f>
        <v xml:space="preserve"> </v>
      </c>
      <c r="M91" s="24" t="str">
        <f>IF(一覧様式!R55=0," ",一覧様式!R55)</f>
        <v xml:space="preserve"> </v>
      </c>
    </row>
    <row r="92" spans="2:13" x14ac:dyDescent="0.15">
      <c r="C92" s="5"/>
      <c r="D92" s="5"/>
      <c r="E92" s="5"/>
      <c r="F92" s="6"/>
      <c r="G92" s="6"/>
      <c r="H92" s="6"/>
      <c r="I92" s="6"/>
      <c r="J92" s="6"/>
      <c r="K92" s="6"/>
      <c r="L92" s="6"/>
      <c r="M92" s="6"/>
    </row>
    <row r="93" spans="2:13" x14ac:dyDescent="0.15">
      <c r="C93" s="5"/>
      <c r="D93" s="5"/>
      <c r="E93" s="5"/>
      <c r="F93" s="6"/>
      <c r="G93" s="6"/>
      <c r="H93" s="6"/>
      <c r="I93" s="6"/>
      <c r="J93" s="6"/>
      <c r="K93" s="6"/>
      <c r="L93" s="6"/>
      <c r="M93" s="6"/>
    </row>
    <row r="94" spans="2:13" x14ac:dyDescent="0.15">
      <c r="C94" s="5"/>
      <c r="D94" s="5"/>
      <c r="E94" s="5"/>
      <c r="F94" s="6"/>
      <c r="G94" s="6"/>
      <c r="H94" s="6"/>
      <c r="I94" s="6"/>
      <c r="J94" s="6"/>
      <c r="K94" s="6"/>
      <c r="L94" s="6"/>
      <c r="M94" s="6"/>
    </row>
    <row r="95" spans="2:13" x14ac:dyDescent="0.15">
      <c r="C95" s="5"/>
      <c r="D95" s="5"/>
      <c r="E95" s="5"/>
      <c r="F95" s="6"/>
      <c r="G95" s="6"/>
      <c r="H95" s="6"/>
      <c r="I95" s="6"/>
      <c r="J95" s="6"/>
      <c r="K95" s="6"/>
      <c r="L95" s="6"/>
      <c r="M95" s="6"/>
    </row>
    <row r="96" spans="2:13" x14ac:dyDescent="0.15">
      <c r="C96" s="5"/>
      <c r="D96" s="5"/>
      <c r="E96" s="5"/>
      <c r="F96" s="6"/>
      <c r="G96" s="6"/>
      <c r="H96" s="6"/>
      <c r="I96" s="6"/>
      <c r="J96" s="6"/>
      <c r="K96" s="6"/>
      <c r="L96" s="6"/>
      <c r="M96" s="6"/>
    </row>
    <row r="97" spans="3:13" x14ac:dyDescent="0.15">
      <c r="C97" s="5"/>
      <c r="D97" s="5"/>
      <c r="E97" s="5"/>
      <c r="F97" s="6"/>
      <c r="G97" s="6"/>
      <c r="H97" s="6"/>
      <c r="I97" s="6"/>
      <c r="J97" s="6"/>
      <c r="K97" s="6"/>
      <c r="L97" s="6"/>
      <c r="M97" s="6"/>
    </row>
    <row r="98" spans="3:13" x14ac:dyDescent="0.15">
      <c r="C98" s="5"/>
      <c r="D98" s="5"/>
      <c r="E98" s="5"/>
      <c r="F98" s="6"/>
      <c r="G98" s="6"/>
      <c r="H98" s="6"/>
      <c r="I98" s="6"/>
      <c r="J98" s="6"/>
      <c r="K98" s="6"/>
      <c r="L98" s="6"/>
      <c r="M98" s="6"/>
    </row>
    <row r="99" spans="3:13" x14ac:dyDescent="0.15">
      <c r="C99" s="5"/>
      <c r="D99" s="5"/>
      <c r="E99" s="5"/>
      <c r="F99" s="6"/>
      <c r="G99" s="6"/>
      <c r="H99" s="6"/>
      <c r="I99" s="6"/>
      <c r="J99" s="6"/>
      <c r="K99" s="6"/>
      <c r="L99" s="6"/>
      <c r="M99" s="6"/>
    </row>
    <row r="100" spans="3:13" x14ac:dyDescent="0.15">
      <c r="C100" s="5"/>
      <c r="D100" s="5"/>
      <c r="E100" s="5"/>
      <c r="F100" s="6"/>
      <c r="G100" s="6"/>
      <c r="H100" s="6"/>
      <c r="I100" s="6"/>
      <c r="J100" s="6"/>
      <c r="K100" s="6"/>
      <c r="L100" s="6"/>
      <c r="M100" s="6"/>
    </row>
    <row r="101" spans="3:13" x14ac:dyDescent="0.15">
      <c r="F101" s="6"/>
      <c r="H101" s="6"/>
    </row>
    <row r="102" spans="3:13" x14ac:dyDescent="0.15">
      <c r="F102" s="6"/>
      <c r="H102" s="6"/>
    </row>
    <row r="103" spans="3:13" x14ac:dyDescent="0.15">
      <c r="F103" s="6"/>
      <c r="H103" s="6"/>
    </row>
    <row r="104" spans="3:13" x14ac:dyDescent="0.15">
      <c r="F104" s="6"/>
      <c r="H104" s="6"/>
    </row>
    <row r="105" spans="3:13" x14ac:dyDescent="0.15">
      <c r="F105" s="6"/>
      <c r="H105" s="6"/>
    </row>
    <row r="106" spans="3:13" x14ac:dyDescent="0.15">
      <c r="F106" s="6"/>
      <c r="H106" s="6"/>
    </row>
    <row r="107" spans="3:13" x14ac:dyDescent="0.15">
      <c r="F107" s="6"/>
      <c r="H107" s="6"/>
    </row>
    <row r="108" spans="3:13" x14ac:dyDescent="0.15">
      <c r="F108" s="6"/>
      <c r="H108" s="6"/>
    </row>
    <row r="109" spans="3:13" x14ac:dyDescent="0.15">
      <c r="F109" s="6"/>
      <c r="H109" s="6"/>
    </row>
    <row r="110" spans="3:13" x14ac:dyDescent="0.15">
      <c r="F110" s="6"/>
      <c r="H110" s="6"/>
    </row>
    <row r="111" spans="3:13" x14ac:dyDescent="0.15">
      <c r="F111" s="6"/>
    </row>
    <row r="112" spans="3:13" x14ac:dyDescent="0.15">
      <c r="F112" s="6"/>
    </row>
    <row r="113" spans="6:6" x14ac:dyDescent="0.15">
      <c r="F113" s="6"/>
    </row>
    <row r="114" spans="6:6" x14ac:dyDescent="0.15">
      <c r="F114" s="6"/>
    </row>
    <row r="115" spans="6:6" x14ac:dyDescent="0.15">
      <c r="F115" s="6"/>
    </row>
    <row r="116" spans="6:6" x14ac:dyDescent="0.15">
      <c r="F116" s="6"/>
    </row>
    <row r="117" spans="6:6" x14ac:dyDescent="0.15">
      <c r="F117" s="6"/>
    </row>
    <row r="118" spans="6:6" x14ac:dyDescent="0.15">
      <c r="F118" s="6"/>
    </row>
    <row r="119" spans="6:6" x14ac:dyDescent="0.15">
      <c r="F119" s="6"/>
    </row>
    <row r="120" spans="6:6" x14ac:dyDescent="0.15">
      <c r="F120" s="6"/>
    </row>
    <row r="121" spans="6:6" x14ac:dyDescent="0.15">
      <c r="F121" s="6"/>
    </row>
    <row r="122" spans="6:6" x14ac:dyDescent="0.15">
      <c r="F122" s="6"/>
    </row>
    <row r="123" spans="6:6" x14ac:dyDescent="0.15">
      <c r="F123" s="6"/>
    </row>
    <row r="124" spans="6:6" x14ac:dyDescent="0.15">
      <c r="F124" s="6"/>
    </row>
    <row r="125" spans="6:6" x14ac:dyDescent="0.15">
      <c r="F125" s="6"/>
    </row>
    <row r="126" spans="6:6" x14ac:dyDescent="0.15">
      <c r="F126" s="6"/>
    </row>
    <row r="127" spans="6:6" x14ac:dyDescent="0.15">
      <c r="F127" s="6"/>
    </row>
    <row r="128" spans="6:6" x14ac:dyDescent="0.15">
      <c r="F128" s="6"/>
    </row>
    <row r="129" spans="6:6" x14ac:dyDescent="0.15">
      <c r="F129" s="6"/>
    </row>
    <row r="130" spans="6:6" x14ac:dyDescent="0.15">
      <c r="F130" s="6"/>
    </row>
    <row r="131" spans="6:6" x14ac:dyDescent="0.15">
      <c r="F131" s="6"/>
    </row>
    <row r="132" spans="6:6" x14ac:dyDescent="0.15">
      <c r="F132" s="6"/>
    </row>
    <row r="133" spans="6:6" x14ac:dyDescent="0.15">
      <c r="F133" s="6"/>
    </row>
    <row r="134" spans="6:6" x14ac:dyDescent="0.15">
      <c r="F134" s="6"/>
    </row>
    <row r="135" spans="6:6" x14ac:dyDescent="0.15">
      <c r="F135" s="6"/>
    </row>
    <row r="136" spans="6:6" x14ac:dyDescent="0.15">
      <c r="F136" s="6"/>
    </row>
    <row r="137" spans="6:6" x14ac:dyDescent="0.15">
      <c r="F137" s="6"/>
    </row>
    <row r="138" spans="6:6" x14ac:dyDescent="0.15">
      <c r="F138" s="6"/>
    </row>
    <row r="139" spans="6:6" x14ac:dyDescent="0.15">
      <c r="F139" s="6"/>
    </row>
    <row r="140" spans="6:6" x14ac:dyDescent="0.15">
      <c r="F140" s="6"/>
    </row>
    <row r="141" spans="6:6" x14ac:dyDescent="0.15">
      <c r="F141" s="6"/>
    </row>
    <row r="142" spans="6:6" x14ac:dyDescent="0.15">
      <c r="F142" s="6"/>
    </row>
    <row r="143" spans="6:6" x14ac:dyDescent="0.15">
      <c r="F143" s="6"/>
    </row>
    <row r="144" spans="6:6" x14ac:dyDescent="0.15">
      <c r="F144" s="6"/>
    </row>
    <row r="145" spans="6:6" x14ac:dyDescent="0.15">
      <c r="F145" s="6"/>
    </row>
    <row r="146" spans="6:6" x14ac:dyDescent="0.15">
      <c r="F146" s="6"/>
    </row>
    <row r="147" spans="6:6" x14ac:dyDescent="0.15">
      <c r="F147" s="6"/>
    </row>
    <row r="148" spans="6:6" x14ac:dyDescent="0.15">
      <c r="F148" s="6"/>
    </row>
    <row r="149" spans="6:6" x14ac:dyDescent="0.15">
      <c r="F149" s="6"/>
    </row>
    <row r="150" spans="6:6" x14ac:dyDescent="0.15">
      <c r="F150" s="6"/>
    </row>
    <row r="151" spans="6:6" x14ac:dyDescent="0.15">
      <c r="F151" s="6"/>
    </row>
    <row r="152" spans="6:6" x14ac:dyDescent="0.15">
      <c r="F152" s="6"/>
    </row>
    <row r="153" spans="6:6" x14ac:dyDescent="0.15">
      <c r="F153" s="6"/>
    </row>
    <row r="154" spans="6:6" x14ac:dyDescent="0.15">
      <c r="F154" s="6"/>
    </row>
    <row r="155" spans="6:6" x14ac:dyDescent="0.15">
      <c r="F155" s="6"/>
    </row>
    <row r="156" spans="6:6" x14ac:dyDescent="0.15">
      <c r="F156" s="6"/>
    </row>
    <row r="157" spans="6:6" x14ac:dyDescent="0.15">
      <c r="F157" s="6"/>
    </row>
    <row r="158" spans="6:6" x14ac:dyDescent="0.15">
      <c r="F158" s="6"/>
    </row>
    <row r="159" spans="6:6" x14ac:dyDescent="0.15">
      <c r="F159" s="6"/>
    </row>
    <row r="160" spans="6:6" x14ac:dyDescent="0.15">
      <c r="F160" s="6"/>
    </row>
    <row r="161" spans="6:6" x14ac:dyDescent="0.15">
      <c r="F161" s="6"/>
    </row>
    <row r="162" spans="6:6" x14ac:dyDescent="0.15">
      <c r="F162" s="6"/>
    </row>
    <row r="163" spans="6:6" x14ac:dyDescent="0.15">
      <c r="F163" s="6"/>
    </row>
    <row r="164" spans="6:6" x14ac:dyDescent="0.15">
      <c r="F164" s="6"/>
    </row>
    <row r="165" spans="6:6" x14ac:dyDescent="0.15">
      <c r="F165" s="6"/>
    </row>
    <row r="166" spans="6:6" x14ac:dyDescent="0.15">
      <c r="F166" s="6"/>
    </row>
    <row r="167" spans="6:6" x14ac:dyDescent="0.15">
      <c r="F167" s="6"/>
    </row>
    <row r="168" spans="6:6" x14ac:dyDescent="0.15">
      <c r="F168" s="6"/>
    </row>
    <row r="169" spans="6:6" x14ac:dyDescent="0.15">
      <c r="F169" s="6"/>
    </row>
    <row r="170" spans="6:6" x14ac:dyDescent="0.15">
      <c r="F170" s="6"/>
    </row>
    <row r="171" spans="6:6" x14ac:dyDescent="0.15">
      <c r="F171" s="6"/>
    </row>
    <row r="172" spans="6:6" x14ac:dyDescent="0.15">
      <c r="F172" s="6"/>
    </row>
    <row r="173" spans="6:6" x14ac:dyDescent="0.15">
      <c r="F173" s="6"/>
    </row>
    <row r="174" spans="6:6" x14ac:dyDescent="0.15">
      <c r="F174" s="6"/>
    </row>
    <row r="175" spans="6:6" x14ac:dyDescent="0.15">
      <c r="F175" s="6"/>
    </row>
    <row r="176" spans="6:6" x14ac:dyDescent="0.15">
      <c r="F176" s="6"/>
    </row>
    <row r="177" spans="6:6" x14ac:dyDescent="0.15">
      <c r="F177" s="6"/>
    </row>
    <row r="178" spans="6:6" x14ac:dyDescent="0.15">
      <c r="F178" s="6"/>
    </row>
    <row r="179" spans="6:6" x14ac:dyDescent="0.15">
      <c r="F179" s="6"/>
    </row>
    <row r="180" spans="6:6" x14ac:dyDescent="0.15">
      <c r="F180" s="6"/>
    </row>
    <row r="181" spans="6:6" x14ac:dyDescent="0.15">
      <c r="F181" s="6"/>
    </row>
    <row r="182" spans="6:6" x14ac:dyDescent="0.15">
      <c r="F182" s="6"/>
    </row>
    <row r="183" spans="6:6" x14ac:dyDescent="0.15">
      <c r="F183" s="6"/>
    </row>
    <row r="184" spans="6:6" x14ac:dyDescent="0.15">
      <c r="F184" s="6"/>
    </row>
    <row r="185" spans="6:6" x14ac:dyDescent="0.15">
      <c r="F185" s="6"/>
    </row>
    <row r="186" spans="6:6" x14ac:dyDescent="0.15">
      <c r="F186" s="6"/>
    </row>
    <row r="187" spans="6:6" x14ac:dyDescent="0.15">
      <c r="F187" s="6"/>
    </row>
    <row r="188" spans="6:6" x14ac:dyDescent="0.15">
      <c r="F188" s="6"/>
    </row>
    <row r="189" spans="6:6" x14ac:dyDescent="0.15">
      <c r="F189" s="6"/>
    </row>
    <row r="190" spans="6:6" x14ac:dyDescent="0.15">
      <c r="F190" s="6"/>
    </row>
    <row r="191" spans="6:6" x14ac:dyDescent="0.15">
      <c r="F191" s="6"/>
    </row>
    <row r="192" spans="6:6" x14ac:dyDescent="0.15">
      <c r="F192" s="6"/>
    </row>
    <row r="193" spans="6:6" x14ac:dyDescent="0.15">
      <c r="F193" s="6"/>
    </row>
    <row r="194" spans="6:6" x14ac:dyDescent="0.15">
      <c r="F194" s="6"/>
    </row>
    <row r="195" spans="6:6" x14ac:dyDescent="0.15">
      <c r="F195" s="6"/>
    </row>
    <row r="196" spans="6:6" x14ac:dyDescent="0.15">
      <c r="F196" s="6"/>
    </row>
    <row r="197" spans="6:6" x14ac:dyDescent="0.15">
      <c r="F197" s="6"/>
    </row>
    <row r="198" spans="6:6" x14ac:dyDescent="0.15">
      <c r="F198" s="6"/>
    </row>
    <row r="199" spans="6:6" x14ac:dyDescent="0.15">
      <c r="F199" s="6"/>
    </row>
  </sheetData>
  <sheetProtection password="EE8D" sheet="1" objects="1"/>
  <phoneticPr fontId="43"/>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116</vt:i4>
      </vt:variant>
    </vt:vector>
  </HeadingPairs>
  <TitlesOfParts>
    <vt:vector size="122"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大学女クラス</vt:lpstr>
      <vt:lpstr>大学男クラス</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久充 中村</cp:lastModifiedBy>
  <cp:revision>1</cp:revision>
  <cp:lastPrinted>2021-02-05T22:37:00Z</cp:lastPrinted>
  <dcterms:created xsi:type="dcterms:W3CDTF">2009-02-10T12:38:00Z</dcterms:created>
  <dcterms:modified xsi:type="dcterms:W3CDTF">2024-01-21T22:03:17Z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